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me-filer1\home$\mbzd2\My Documents\GitHub\MSLT\ITHIM-R\MSLT\data\UK\"/>
    </mc:Choice>
  </mc:AlternateContent>
  <bookViews>
    <workbookView xWindow="0" yWindow="0" windowWidth="23250" windowHeight="11250" activeTab="5"/>
  </bookViews>
  <sheets>
    <sheet name="Notes" sheetId="2" r:id="rId1"/>
    <sheet name="Population" sheetId="5" r:id="rId2"/>
    <sheet name="GBD2016" sheetId="1" r:id="rId3"/>
    <sheet name="YLDs_all_cause" sheetId="8" r:id="rId4"/>
    <sheet name="DWcalcs" sheetId="6" r:id="rId5"/>
    <sheet name="DW_input" sheetId="7" r:id="rId6"/>
  </sheets>
  <definedNames>
    <definedName name="_xlnm._FilterDatabase" localSheetId="2" hidden="1">'GBD2016'!$A$1:$J$3307</definedName>
    <definedName name="solver_adj" localSheetId="3" hidden="1">YLDs_all_cause!$K$74:$K$75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YLDs_all_cause!$K$79</definedName>
    <definedName name="solver_lhs2" localSheetId="3" hidden="1">YLDs_all_cause!$K$79</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2</definedName>
    <definedName name="solver_nod" localSheetId="3" hidden="1">2147483647</definedName>
    <definedName name="solver_num" localSheetId="3" hidden="1">1</definedName>
    <definedName name="solver_nwt" localSheetId="3" hidden="1">1</definedName>
    <definedName name="solver_opt" localSheetId="3" hidden="1">YLDs_all_cause!$K$81</definedName>
    <definedName name="solver_pre" localSheetId="3" hidden="1">0.000001</definedName>
    <definedName name="solver_rbv" localSheetId="3" hidden="1">1</definedName>
    <definedName name="solver_rel1" localSheetId="3" hidden="1">2</definedName>
    <definedName name="solver_rel2" localSheetId="3" hidden="1">3</definedName>
    <definedName name="solver_rhs1" localSheetId="3" hidden="1">0</definedName>
    <definedName name="solver_rhs2" localSheetId="3" hidden="1">-0.05</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52511"/>
</workbook>
</file>

<file path=xl/calcChain.xml><?xml version="1.0" encoding="utf-8"?>
<calcChain xmlns="http://schemas.openxmlformats.org/spreadsheetml/2006/main">
  <c r="AK54" i="6" l="1"/>
  <c r="AD54" i="6"/>
  <c r="W54" i="6"/>
  <c r="P54" i="6"/>
  <c r="I54" i="6"/>
  <c r="AK53" i="6"/>
  <c r="AD53" i="6"/>
  <c r="W53" i="6"/>
  <c r="P53" i="6"/>
  <c r="I53" i="6"/>
  <c r="AK52" i="6"/>
  <c r="AD52" i="6"/>
  <c r="W52" i="6"/>
  <c r="P52" i="6"/>
  <c r="I52" i="6"/>
  <c r="AK51" i="6"/>
  <c r="AD51" i="6"/>
  <c r="W51" i="6"/>
  <c r="P51" i="6"/>
  <c r="I51" i="6"/>
  <c r="AK50" i="6"/>
  <c r="AD50" i="6"/>
  <c r="W50" i="6"/>
  <c r="P50" i="6"/>
  <c r="I50" i="6"/>
  <c r="AK49" i="6"/>
  <c r="AD49" i="6"/>
  <c r="W49" i="6"/>
  <c r="P49" i="6"/>
  <c r="I49" i="6"/>
  <c r="AK48" i="6"/>
  <c r="AD48" i="6"/>
  <c r="W48" i="6"/>
  <c r="P48" i="6"/>
  <c r="I48" i="6"/>
  <c r="AK47" i="6"/>
  <c r="AD47" i="6"/>
  <c r="W47" i="6"/>
  <c r="P47" i="6"/>
  <c r="I47" i="6"/>
  <c r="AK46" i="6"/>
  <c r="AD46" i="6"/>
  <c r="W46" i="6"/>
  <c r="P46" i="6"/>
  <c r="I46" i="6"/>
  <c r="AK45" i="6"/>
  <c r="AD45" i="6"/>
  <c r="W45" i="6"/>
  <c r="P45" i="6"/>
  <c r="I45" i="6"/>
  <c r="AK44" i="6"/>
  <c r="AD44" i="6"/>
  <c r="W44" i="6"/>
  <c r="P44" i="6"/>
  <c r="I44" i="6"/>
  <c r="AK43" i="6"/>
  <c r="AD43" i="6"/>
  <c r="W43" i="6"/>
  <c r="P43" i="6"/>
  <c r="I43" i="6"/>
  <c r="AK42" i="6"/>
  <c r="AD42" i="6"/>
  <c r="W42" i="6"/>
  <c r="P42" i="6"/>
  <c r="I42" i="6"/>
  <c r="AK41" i="6"/>
  <c r="AD41" i="6"/>
  <c r="W41" i="6"/>
  <c r="P41" i="6"/>
  <c r="I41" i="6"/>
  <c r="AK40" i="6"/>
  <c r="AD40" i="6"/>
  <c r="W40" i="6"/>
  <c r="P40" i="6"/>
  <c r="I40" i="6"/>
  <c r="AK39" i="6"/>
  <c r="AD39" i="6"/>
  <c r="W39" i="6"/>
  <c r="P39" i="6"/>
  <c r="I39" i="6"/>
  <c r="AK38" i="6"/>
  <c r="AD38" i="6"/>
  <c r="W38" i="6"/>
  <c r="P38" i="6"/>
  <c r="I38" i="6"/>
  <c r="AK37" i="6"/>
  <c r="AD37" i="6"/>
  <c r="W37" i="6"/>
  <c r="P37" i="6"/>
  <c r="I37" i="6"/>
  <c r="AK36" i="6"/>
  <c r="AD36" i="6"/>
  <c r="W36" i="6"/>
  <c r="P36" i="6"/>
  <c r="I36" i="6"/>
  <c r="AK35" i="6"/>
  <c r="AD35" i="6"/>
  <c r="W35" i="6"/>
  <c r="P35" i="6"/>
  <c r="I35" i="6"/>
  <c r="AK27" i="6"/>
  <c r="W27" i="6"/>
  <c r="P27" i="6"/>
  <c r="I27" i="6"/>
  <c r="AK26" i="6"/>
  <c r="W26" i="6"/>
  <c r="P26" i="6"/>
  <c r="I26" i="6"/>
  <c r="AK25" i="6"/>
  <c r="W25" i="6"/>
  <c r="P25" i="6"/>
  <c r="I25" i="6"/>
  <c r="AK24" i="6"/>
  <c r="W24" i="6"/>
  <c r="P24" i="6"/>
  <c r="I24" i="6"/>
  <c r="AK23" i="6"/>
  <c r="W23" i="6"/>
  <c r="P23" i="6"/>
  <c r="I23" i="6"/>
  <c r="AK22" i="6"/>
  <c r="W22" i="6"/>
  <c r="P22" i="6"/>
  <c r="I22" i="6"/>
  <c r="AK21" i="6"/>
  <c r="W21" i="6"/>
  <c r="P21" i="6"/>
  <c r="I21" i="6"/>
  <c r="AK20" i="6"/>
  <c r="W20" i="6"/>
  <c r="P20" i="6"/>
  <c r="I20" i="6"/>
  <c r="AK19" i="6"/>
  <c r="W19" i="6"/>
  <c r="P19" i="6"/>
  <c r="I19" i="6"/>
  <c r="AK18" i="6"/>
  <c r="W18" i="6"/>
  <c r="P18" i="6"/>
  <c r="I18" i="6"/>
  <c r="AK17" i="6"/>
  <c r="W17" i="6"/>
  <c r="P17" i="6"/>
  <c r="I17" i="6"/>
  <c r="AK16" i="6"/>
  <c r="W16" i="6"/>
  <c r="P16" i="6"/>
  <c r="I16" i="6"/>
  <c r="AK15" i="6"/>
  <c r="W15" i="6"/>
  <c r="P15" i="6"/>
  <c r="I15" i="6"/>
  <c r="AK14" i="6"/>
  <c r="W14" i="6"/>
  <c r="P14" i="6"/>
  <c r="I14" i="6"/>
  <c r="AK13" i="6"/>
  <c r="W13" i="6"/>
  <c r="P13" i="6"/>
  <c r="I13" i="6"/>
  <c r="AK12" i="6"/>
  <c r="W12" i="6"/>
  <c r="P12" i="6"/>
  <c r="I12" i="6"/>
  <c r="AK11" i="6"/>
  <c r="W11" i="6"/>
  <c r="P11" i="6"/>
  <c r="I11" i="6"/>
  <c r="AK10" i="6"/>
  <c r="W10" i="6"/>
  <c r="P10" i="6"/>
  <c r="I10" i="6"/>
  <c r="AK9" i="6"/>
  <c r="W9" i="6"/>
  <c r="P9" i="6"/>
  <c r="I9" i="6"/>
  <c r="AK8" i="6"/>
  <c r="W8" i="6"/>
  <c r="P8" i="6"/>
  <c r="I8" i="6"/>
  <c r="G200" i="7" l="1"/>
  <c r="G195" i="7"/>
  <c r="G190" i="7"/>
  <c r="H200" i="7"/>
  <c r="H195" i="7"/>
  <c r="H190" i="7"/>
  <c r="H185" i="7"/>
  <c r="H99" i="7"/>
  <c r="H94" i="7"/>
  <c r="H89" i="7"/>
  <c r="AI54" i="6" l="1" a="1"/>
  <c r="AI54" i="6" s="1"/>
  <c r="AJ54" i="6" s="1"/>
  <c r="AH54" i="6" a="1"/>
  <c r="AH54" i="6" s="1"/>
  <c r="AI53" i="6" a="1"/>
  <c r="AI53" i="6" s="1"/>
  <c r="AJ53" i="6" s="1"/>
  <c r="AH53" i="6" a="1"/>
  <c r="AH53" i="6" s="1"/>
  <c r="AI52" i="6" a="1"/>
  <c r="AI52" i="6" s="1"/>
  <c r="AJ52" i="6" s="1"/>
  <c r="AH52" i="6" a="1"/>
  <c r="AH52" i="6" s="1"/>
  <c r="AI51" i="6" a="1"/>
  <c r="AI51" i="6" s="1"/>
  <c r="AJ51" i="6" s="1"/>
  <c r="AH51" i="6" a="1"/>
  <c r="AH51" i="6" s="1"/>
  <c r="AI50" i="6" a="1"/>
  <c r="AI50" i="6" s="1"/>
  <c r="AJ50" i="6" s="1"/>
  <c r="AH50" i="6" a="1"/>
  <c r="AH50" i="6" s="1"/>
  <c r="AI49" i="6" a="1"/>
  <c r="AI49" i="6" s="1"/>
  <c r="AJ49" i="6" s="1"/>
  <c r="AH49" i="6" a="1"/>
  <c r="AH49" i="6" s="1"/>
  <c r="AI48" i="6" a="1"/>
  <c r="AI48" i="6" s="1"/>
  <c r="AH48" i="6" a="1"/>
  <c r="AH48" i="6" s="1"/>
  <c r="AJ48" i="6" s="1"/>
  <c r="AI47" i="6" a="1"/>
  <c r="AI47" i="6" s="1"/>
  <c r="AJ47" i="6" s="1"/>
  <c r="AH47" i="6" a="1"/>
  <c r="AH47" i="6" s="1"/>
  <c r="AI46" i="6" a="1"/>
  <c r="AI46" i="6" s="1"/>
  <c r="AJ46" i="6" s="1"/>
  <c r="AH46" i="6" a="1"/>
  <c r="AH46" i="6" s="1"/>
  <c r="AI45" i="6" a="1"/>
  <c r="AI45" i="6" s="1"/>
  <c r="AJ45" i="6" s="1"/>
  <c r="AH45" i="6" a="1"/>
  <c r="AH45" i="6" s="1"/>
  <c r="AI44" i="6" a="1"/>
  <c r="AI44" i="6" s="1"/>
  <c r="AJ44" i="6" s="1"/>
  <c r="AH44" i="6" a="1"/>
  <c r="AH44" i="6" s="1"/>
  <c r="AI43" i="6" a="1"/>
  <c r="AI43" i="6" s="1"/>
  <c r="AJ43" i="6" s="1"/>
  <c r="AH43" i="6" a="1"/>
  <c r="AH43" i="6" s="1"/>
  <c r="AI42" i="6" a="1"/>
  <c r="AI42" i="6" s="1"/>
  <c r="AJ42" i="6" s="1"/>
  <c r="AH42" i="6" a="1"/>
  <c r="AH42" i="6" s="1"/>
  <c r="AI41" i="6" a="1"/>
  <c r="AI41" i="6" s="1"/>
  <c r="AJ41" i="6" s="1"/>
  <c r="AH41" i="6" a="1"/>
  <c r="AH41" i="6" s="1"/>
  <c r="AI40" i="6" a="1"/>
  <c r="AI40" i="6" s="1"/>
  <c r="AJ40" i="6" s="1"/>
  <c r="AH40" i="6" a="1"/>
  <c r="AH40" i="6" s="1"/>
  <c r="AI39" i="6" a="1"/>
  <c r="AI39" i="6" s="1"/>
  <c r="AJ39" i="6" s="1"/>
  <c r="AH39" i="6" a="1"/>
  <c r="AH39" i="6" s="1"/>
  <c r="AI38" i="6" a="1"/>
  <c r="AI38" i="6" s="1"/>
  <c r="AJ38" i="6" s="1"/>
  <c r="AH38" i="6" a="1"/>
  <c r="AH38" i="6" s="1"/>
  <c r="AI37" i="6" a="1"/>
  <c r="AI37" i="6" s="1"/>
  <c r="AJ37" i="6" s="1"/>
  <c r="AH37" i="6" a="1"/>
  <c r="AH37" i="6" s="1"/>
  <c r="AI36" i="6" a="1"/>
  <c r="AI36" i="6" s="1"/>
  <c r="AJ36" i="6" s="1"/>
  <c r="AH36" i="6" a="1"/>
  <c r="AH36" i="6" s="1"/>
  <c r="AI35" i="6" a="1"/>
  <c r="AI35" i="6" s="1"/>
  <c r="AH35" i="6" a="1"/>
  <c r="AH35" i="6" s="1"/>
  <c r="AC40" i="6"/>
  <c r="AC48" i="6"/>
  <c r="AB54" i="6" a="1"/>
  <c r="AB54" i="6" s="1"/>
  <c r="AA54" i="6" a="1"/>
  <c r="AA54" i="6" s="1"/>
  <c r="AC54" i="6" s="1"/>
  <c r="AB53" i="6" a="1"/>
  <c r="AB53" i="6" s="1"/>
  <c r="AC53" i="6" s="1"/>
  <c r="AA53" i="6" a="1"/>
  <c r="AA53" i="6" s="1"/>
  <c r="AB52" i="6" a="1"/>
  <c r="AB52" i="6" s="1"/>
  <c r="AA52" i="6" a="1"/>
  <c r="AA52" i="6" s="1"/>
  <c r="AC52" i="6" s="1"/>
  <c r="AB51" i="6" a="1"/>
  <c r="AB51" i="6" s="1"/>
  <c r="AC51" i="6" s="1"/>
  <c r="AA51" i="6" a="1"/>
  <c r="AA51" i="6" s="1"/>
  <c r="AB50" i="6" a="1"/>
  <c r="AB50" i="6" s="1"/>
  <c r="AC50" i="6" s="1"/>
  <c r="AA50" i="6" a="1"/>
  <c r="AA50" i="6" s="1"/>
  <c r="AB49" i="6" a="1"/>
  <c r="AB49" i="6" s="1"/>
  <c r="AC49" i="6" s="1"/>
  <c r="AA49" i="6" a="1"/>
  <c r="AA49" i="6" s="1"/>
  <c r="AB48" i="6" a="1"/>
  <c r="AB48" i="6" s="1"/>
  <c r="AA48" i="6" a="1"/>
  <c r="AA48" i="6" s="1"/>
  <c r="AB47" i="6" a="1"/>
  <c r="AB47" i="6" s="1"/>
  <c r="AA47" i="6" a="1"/>
  <c r="AA47" i="6" s="1"/>
  <c r="AC47" i="6" s="1"/>
  <c r="AB46" i="6" a="1"/>
  <c r="AB46" i="6" s="1"/>
  <c r="AA46" i="6" a="1"/>
  <c r="AA46" i="6" s="1"/>
  <c r="AC46" i="6" s="1"/>
  <c r="AB45" i="6" a="1"/>
  <c r="AB45" i="6" s="1"/>
  <c r="AC45" i="6" s="1"/>
  <c r="AA45" i="6" a="1"/>
  <c r="AA45" i="6" s="1"/>
  <c r="AB44" i="6" a="1"/>
  <c r="AB44" i="6" s="1"/>
  <c r="AA44" i="6" a="1"/>
  <c r="AA44" i="6" s="1"/>
  <c r="AC44" i="6" s="1"/>
  <c r="AB43" i="6" a="1"/>
  <c r="AB43" i="6" s="1"/>
  <c r="AC43" i="6" s="1"/>
  <c r="AA43" i="6" a="1"/>
  <c r="AA43" i="6" s="1"/>
  <c r="AB42" i="6" a="1"/>
  <c r="AB42" i="6" s="1"/>
  <c r="AC42" i="6" s="1"/>
  <c r="AA42" i="6" a="1"/>
  <c r="AA42" i="6" s="1"/>
  <c r="AB41" i="6" a="1"/>
  <c r="AB41" i="6" s="1"/>
  <c r="AC41" i="6" s="1"/>
  <c r="AA41" i="6" a="1"/>
  <c r="AA41" i="6" s="1"/>
  <c r="AB40" i="6" a="1"/>
  <c r="AB40" i="6" s="1"/>
  <c r="AA40" i="6" a="1"/>
  <c r="AA40" i="6" s="1"/>
  <c r="AB39" i="6" a="1"/>
  <c r="AB39" i="6" s="1"/>
  <c r="AC39" i="6" s="1"/>
  <c r="AA39" i="6" a="1"/>
  <c r="AA39" i="6" s="1"/>
  <c r="AB38" i="6" a="1"/>
  <c r="AB38" i="6" s="1"/>
  <c r="AA38" i="6" a="1"/>
  <c r="AA38" i="6" s="1"/>
  <c r="AB37" i="6" a="1"/>
  <c r="AB37" i="6" s="1"/>
  <c r="AA37" i="6" a="1"/>
  <c r="AA37" i="6" s="1"/>
  <c r="AB36" i="6" a="1"/>
  <c r="AB36" i="6" s="1"/>
  <c r="AA36" i="6" a="1"/>
  <c r="AA36" i="6" s="1"/>
  <c r="AB35" i="6" a="1"/>
  <c r="AB35" i="6" s="1"/>
  <c r="AA35" i="6" a="1"/>
  <c r="AA35" i="6" s="1"/>
  <c r="T36" i="6" a="1"/>
  <c r="T36" i="6" s="1"/>
  <c r="U36" i="6" a="1"/>
  <c r="U36" i="6" s="1"/>
  <c r="V36" i="6" s="1"/>
  <c r="T37" i="6" a="1"/>
  <c r="T37" i="6" s="1"/>
  <c r="U37" i="6" a="1"/>
  <c r="U37" i="6" s="1"/>
  <c r="T38" i="6" a="1"/>
  <c r="T38" i="6" s="1"/>
  <c r="U38" i="6" a="1"/>
  <c r="U38" i="6" s="1"/>
  <c r="V38" i="6" s="1"/>
  <c r="T39" i="6" a="1"/>
  <c r="T39" i="6" s="1"/>
  <c r="U39" i="6" a="1"/>
  <c r="U39" i="6" s="1"/>
  <c r="V39" i="6" s="1"/>
  <c r="T40" i="6" a="1"/>
  <c r="T40" i="6" s="1"/>
  <c r="U40" i="6" a="1"/>
  <c r="U40" i="6" s="1"/>
  <c r="V40" i="6" s="1"/>
  <c r="T41" i="6" a="1"/>
  <c r="T41" i="6" s="1"/>
  <c r="U41" i="6" a="1"/>
  <c r="U41" i="6" s="1"/>
  <c r="T42" i="6" a="1"/>
  <c r="T42" i="6" s="1"/>
  <c r="U42" i="6" a="1"/>
  <c r="U42" i="6" s="1"/>
  <c r="V42" i="6" s="1"/>
  <c r="T43" i="6" a="1"/>
  <c r="T43" i="6" s="1"/>
  <c r="U43" i="6" a="1"/>
  <c r="U43" i="6" s="1"/>
  <c r="V43" i="6" s="1"/>
  <c r="T44" i="6" a="1"/>
  <c r="T44" i="6" s="1"/>
  <c r="U44" i="6" a="1"/>
  <c r="U44" i="6" s="1"/>
  <c r="V44" i="6" s="1"/>
  <c r="T45" i="6" a="1"/>
  <c r="T45" i="6" s="1"/>
  <c r="U45" i="6" a="1"/>
  <c r="U45" i="6" s="1"/>
  <c r="T46" i="6" a="1"/>
  <c r="T46" i="6" s="1"/>
  <c r="U46" i="6" a="1"/>
  <c r="U46" i="6" s="1"/>
  <c r="V46" i="6" s="1"/>
  <c r="T47" i="6" a="1"/>
  <c r="T47" i="6" s="1"/>
  <c r="U47" i="6" a="1"/>
  <c r="U47" i="6" s="1"/>
  <c r="V47" i="6" s="1"/>
  <c r="T48" i="6" a="1"/>
  <c r="T48" i="6" s="1"/>
  <c r="U48" i="6" a="1"/>
  <c r="U48" i="6" s="1"/>
  <c r="V48" i="6" s="1"/>
  <c r="T49" i="6" a="1"/>
  <c r="T49" i="6" s="1"/>
  <c r="U49" i="6" a="1"/>
  <c r="U49" i="6" s="1"/>
  <c r="T50" i="6" a="1"/>
  <c r="T50" i="6" s="1"/>
  <c r="U50" i="6" a="1"/>
  <c r="U50" i="6" s="1"/>
  <c r="V50" i="6" s="1"/>
  <c r="T51" i="6" a="1"/>
  <c r="T51" i="6" s="1"/>
  <c r="U51" i="6" a="1"/>
  <c r="U51" i="6" s="1"/>
  <c r="V51" i="6" s="1"/>
  <c r="T52" i="6" a="1"/>
  <c r="T52" i="6" s="1"/>
  <c r="U52" i="6" a="1"/>
  <c r="U52" i="6" s="1"/>
  <c r="V52" i="6" s="1"/>
  <c r="F190" i="7" s="1"/>
  <c r="T53" i="6" a="1"/>
  <c r="T53" i="6" s="1"/>
  <c r="U53" i="6" a="1"/>
  <c r="U53" i="6" s="1"/>
  <c r="T54" i="6" a="1"/>
  <c r="T54" i="6" s="1"/>
  <c r="U54" i="6" a="1"/>
  <c r="U54" i="6" s="1"/>
  <c r="V54" i="6" s="1"/>
  <c r="U35" i="6" a="1"/>
  <c r="U35" i="6" s="1"/>
  <c r="T35" i="6" a="1"/>
  <c r="T35" i="6" s="1"/>
  <c r="O37" i="6"/>
  <c r="O38" i="6"/>
  <c r="O45" i="6"/>
  <c r="O46" i="6"/>
  <c r="O50" i="6"/>
  <c r="O53" i="6"/>
  <c r="O54" i="6"/>
  <c r="N54" i="6" a="1"/>
  <c r="N54" i="6" s="1"/>
  <c r="M54" i="6" a="1"/>
  <c r="M54" i="6" s="1"/>
  <c r="N53" i="6" a="1"/>
  <c r="N53" i="6" s="1"/>
  <c r="M53" i="6" a="1"/>
  <c r="M53" i="6" s="1"/>
  <c r="N52" i="6" a="1"/>
  <c r="N52" i="6" s="1"/>
  <c r="O52" i="6" s="1"/>
  <c r="M52" i="6" a="1"/>
  <c r="M52" i="6" s="1"/>
  <c r="N51" i="6" a="1"/>
  <c r="N51" i="6" s="1"/>
  <c r="O51" i="6" s="1"/>
  <c r="M51" i="6" a="1"/>
  <c r="M51" i="6" s="1"/>
  <c r="N50" i="6" a="1"/>
  <c r="N50" i="6" s="1"/>
  <c r="M50" i="6" a="1"/>
  <c r="M50" i="6" s="1"/>
  <c r="N49" i="6" a="1"/>
  <c r="N49" i="6" s="1"/>
  <c r="O49" i="6" s="1"/>
  <c r="M49" i="6" a="1"/>
  <c r="M49" i="6" s="1"/>
  <c r="N48" i="6" a="1"/>
  <c r="N48" i="6" s="1"/>
  <c r="O48" i="6" s="1"/>
  <c r="M48" i="6" a="1"/>
  <c r="M48" i="6" s="1"/>
  <c r="N47" i="6" a="1"/>
  <c r="N47" i="6" s="1"/>
  <c r="O47" i="6" s="1"/>
  <c r="M47" i="6" a="1"/>
  <c r="M47" i="6" s="1"/>
  <c r="N46" i="6" a="1"/>
  <c r="N46" i="6" s="1"/>
  <c r="M46" i="6" a="1"/>
  <c r="M46" i="6" s="1"/>
  <c r="N45" i="6" a="1"/>
  <c r="N45" i="6" s="1"/>
  <c r="M45" i="6" a="1"/>
  <c r="M45" i="6" s="1"/>
  <c r="N44" i="6" a="1"/>
  <c r="N44" i="6" s="1"/>
  <c r="O44" i="6" s="1"/>
  <c r="M44" i="6" a="1"/>
  <c r="M44" i="6" s="1"/>
  <c r="N43" i="6" a="1"/>
  <c r="N43" i="6" s="1"/>
  <c r="O43" i="6" s="1"/>
  <c r="M43" i="6" a="1"/>
  <c r="M43" i="6" s="1"/>
  <c r="N42" i="6" a="1"/>
  <c r="N42" i="6" s="1"/>
  <c r="O42" i="6" s="1"/>
  <c r="M42" i="6" a="1"/>
  <c r="M42" i="6" s="1"/>
  <c r="N41" i="6" a="1"/>
  <c r="N41" i="6" s="1"/>
  <c r="O41" i="6" s="1"/>
  <c r="M41" i="6" a="1"/>
  <c r="M41" i="6" s="1"/>
  <c r="N40" i="6" a="1"/>
  <c r="N40" i="6" s="1"/>
  <c r="O40" i="6" s="1"/>
  <c r="M40" i="6" a="1"/>
  <c r="M40" i="6" s="1"/>
  <c r="N39" i="6" a="1"/>
  <c r="N39" i="6" s="1"/>
  <c r="O39" i="6" s="1"/>
  <c r="M39" i="6" a="1"/>
  <c r="M39" i="6" s="1"/>
  <c r="N38" i="6" a="1"/>
  <c r="N38" i="6" s="1"/>
  <c r="M38" i="6" a="1"/>
  <c r="M38" i="6" s="1"/>
  <c r="N37" i="6" a="1"/>
  <c r="N37" i="6" s="1"/>
  <c r="M37" i="6" a="1"/>
  <c r="M37" i="6" s="1"/>
  <c r="N36" i="6" a="1"/>
  <c r="N36" i="6" s="1"/>
  <c r="O36" i="6" s="1"/>
  <c r="M36" i="6" a="1"/>
  <c r="M36" i="6" s="1"/>
  <c r="N35" i="6" a="1"/>
  <c r="N35" i="6" s="1"/>
  <c r="M35" i="6" a="1"/>
  <c r="M35" i="6" s="1"/>
  <c r="H42" i="6"/>
  <c r="H43" i="6"/>
  <c r="H50" i="6"/>
  <c r="H51" i="6"/>
  <c r="H54" i="6"/>
  <c r="G54" i="6" a="1"/>
  <c r="G54" i="6" s="1"/>
  <c r="AM54" i="6" s="1"/>
  <c r="F54" i="6" a="1"/>
  <c r="F54" i="6" s="1"/>
  <c r="G53" i="6" a="1"/>
  <c r="G53" i="6" s="1"/>
  <c r="H53" i="6" s="1"/>
  <c r="F53" i="6" a="1"/>
  <c r="F53" i="6" s="1"/>
  <c r="G52" i="6" a="1"/>
  <c r="G52" i="6" s="1"/>
  <c r="AM52" i="6" s="1"/>
  <c r="F52" i="6" a="1"/>
  <c r="F52" i="6" s="1"/>
  <c r="G51" i="6" a="1"/>
  <c r="G51" i="6" s="1"/>
  <c r="AM51" i="6" s="1"/>
  <c r="F51" i="6" a="1"/>
  <c r="F51" i="6" s="1"/>
  <c r="G50" i="6" a="1"/>
  <c r="G50" i="6" s="1"/>
  <c r="AM50" i="6" s="1"/>
  <c r="F50" i="6" a="1"/>
  <c r="F50" i="6" s="1"/>
  <c r="G49" i="6" a="1"/>
  <c r="G49" i="6" s="1"/>
  <c r="AM49" i="6" s="1"/>
  <c r="F49" i="6" a="1"/>
  <c r="F49" i="6" s="1"/>
  <c r="G48" i="6" a="1"/>
  <c r="G48" i="6" s="1"/>
  <c r="AM48" i="6" s="1"/>
  <c r="F48" i="6" a="1"/>
  <c r="F48" i="6" s="1"/>
  <c r="G47" i="6" a="1"/>
  <c r="G47" i="6" s="1"/>
  <c r="AM47" i="6" s="1"/>
  <c r="F47" i="6" a="1"/>
  <c r="F47" i="6" s="1"/>
  <c r="H47" i="6" s="1"/>
  <c r="G46" i="6" a="1"/>
  <c r="G46" i="6" s="1"/>
  <c r="AM46" i="6" s="1"/>
  <c r="F46" i="6" a="1"/>
  <c r="F46" i="6" s="1"/>
  <c r="H46" i="6" s="1"/>
  <c r="G45" i="6" a="1"/>
  <c r="G45" i="6" s="1"/>
  <c r="H45" i="6" s="1"/>
  <c r="F45" i="6" a="1"/>
  <c r="F45" i="6" s="1"/>
  <c r="G44" i="6" a="1"/>
  <c r="G44" i="6" s="1"/>
  <c r="AM44" i="6" s="1"/>
  <c r="F44" i="6" a="1"/>
  <c r="F44" i="6" s="1"/>
  <c r="G43" i="6" a="1"/>
  <c r="G43" i="6" s="1"/>
  <c r="AM43" i="6" s="1"/>
  <c r="F43" i="6" a="1"/>
  <c r="F43" i="6" s="1"/>
  <c r="G42" i="6" a="1"/>
  <c r="G42" i="6" s="1"/>
  <c r="AM42" i="6" s="1"/>
  <c r="F42" i="6" a="1"/>
  <c r="F42" i="6" s="1"/>
  <c r="G41" i="6" a="1"/>
  <c r="G41" i="6" s="1"/>
  <c r="AM41" i="6" s="1"/>
  <c r="F41" i="6" a="1"/>
  <c r="F41" i="6" s="1"/>
  <c r="G40" i="6" a="1"/>
  <c r="G40" i="6" s="1"/>
  <c r="AM40" i="6" s="1"/>
  <c r="F40" i="6" a="1"/>
  <c r="F40" i="6" s="1"/>
  <c r="G39" i="6" a="1"/>
  <c r="G39" i="6" s="1"/>
  <c r="AM39" i="6" s="1"/>
  <c r="F39" i="6" a="1"/>
  <c r="F39" i="6" s="1"/>
  <c r="G38" i="6" a="1"/>
  <c r="G38" i="6" s="1"/>
  <c r="AM38" i="6" s="1"/>
  <c r="F38" i="6" a="1"/>
  <c r="F38" i="6" s="1"/>
  <c r="H38" i="6" s="1"/>
  <c r="G37" i="6" a="1"/>
  <c r="G37" i="6" s="1"/>
  <c r="H37" i="6" s="1"/>
  <c r="F37" i="6" a="1"/>
  <c r="F37" i="6" s="1"/>
  <c r="G36" i="6" a="1"/>
  <c r="G36" i="6" s="1"/>
  <c r="AM36" i="6" s="1"/>
  <c r="F36" i="6" a="1"/>
  <c r="F36" i="6" s="1"/>
  <c r="G35" i="6" a="1"/>
  <c r="G35" i="6" s="1"/>
  <c r="F35" i="6" a="1"/>
  <c r="F35" i="6" s="1"/>
  <c r="AJ14" i="6"/>
  <c r="AJ15" i="6"/>
  <c r="AJ16" i="6"/>
  <c r="AJ22" i="6"/>
  <c r="AJ23" i="6"/>
  <c r="AJ24" i="6"/>
  <c r="AJ10" i="6"/>
  <c r="AJ11" i="6"/>
  <c r="AH9" i="6" a="1"/>
  <c r="AH9" i="6" s="1"/>
  <c r="AI9" i="6" a="1"/>
  <c r="AI9" i="6" s="1"/>
  <c r="AJ9" i="6" s="1"/>
  <c r="AH10" i="6" a="1"/>
  <c r="AH10" i="6" s="1"/>
  <c r="AI10" i="6" a="1"/>
  <c r="AI10" i="6" s="1"/>
  <c r="AH11" i="6" a="1"/>
  <c r="AH11" i="6" s="1"/>
  <c r="AI11" i="6" a="1"/>
  <c r="AI11" i="6" s="1"/>
  <c r="AH12" i="6" a="1"/>
  <c r="AH12" i="6" s="1"/>
  <c r="AI12" i="6" a="1"/>
  <c r="AI12" i="6" s="1"/>
  <c r="AJ12" i="6" s="1"/>
  <c r="AH13" i="6" a="1"/>
  <c r="AH13" i="6" s="1"/>
  <c r="AI13" i="6" a="1"/>
  <c r="AI13" i="6" s="1"/>
  <c r="AJ13" i="6" s="1"/>
  <c r="AH14" i="6" a="1"/>
  <c r="AH14" i="6" s="1"/>
  <c r="AI14" i="6" a="1"/>
  <c r="AI14" i="6" s="1"/>
  <c r="AH15" i="6" a="1"/>
  <c r="AH15" i="6" s="1"/>
  <c r="AI15" i="6" a="1"/>
  <c r="AI15" i="6" s="1"/>
  <c r="AH16" i="6" a="1"/>
  <c r="AH16" i="6" s="1"/>
  <c r="AI16" i="6" a="1"/>
  <c r="AI16" i="6" s="1"/>
  <c r="AH17" i="6" a="1"/>
  <c r="AH17" i="6" s="1"/>
  <c r="AI17" i="6" a="1"/>
  <c r="AI17" i="6" s="1"/>
  <c r="AJ17" i="6" s="1"/>
  <c r="AH18" i="6" a="1"/>
  <c r="AH18" i="6" s="1"/>
  <c r="AI18" i="6" a="1"/>
  <c r="AI18" i="6" s="1"/>
  <c r="AJ18" i="6" s="1"/>
  <c r="AH19" i="6" a="1"/>
  <c r="AH19" i="6" s="1"/>
  <c r="AJ19" i="6" s="1"/>
  <c r="AI19" i="6" a="1"/>
  <c r="AI19" i="6" s="1"/>
  <c r="AH20" i="6" a="1"/>
  <c r="AH20" i="6" s="1"/>
  <c r="AI20" i="6" a="1"/>
  <c r="AI20" i="6" s="1"/>
  <c r="AJ20" i="6" s="1"/>
  <c r="AH21" i="6" a="1"/>
  <c r="AH21" i="6" s="1"/>
  <c r="AI21" i="6" a="1"/>
  <c r="AI21" i="6" s="1"/>
  <c r="AJ21" i="6" s="1"/>
  <c r="AH22" i="6" a="1"/>
  <c r="AH22" i="6" s="1"/>
  <c r="AI22" i="6" a="1"/>
  <c r="AI22" i="6" s="1"/>
  <c r="AH23" i="6" a="1"/>
  <c r="AH23" i="6" s="1"/>
  <c r="AI23" i="6" a="1"/>
  <c r="AI23" i="6" s="1"/>
  <c r="AH24" i="6" a="1"/>
  <c r="AH24" i="6" s="1"/>
  <c r="AI24" i="6" a="1"/>
  <c r="AI24" i="6" s="1"/>
  <c r="AH25" i="6" a="1"/>
  <c r="AH25" i="6" s="1"/>
  <c r="AI25" i="6" a="1"/>
  <c r="AI25" i="6" s="1"/>
  <c r="AJ25" i="6" s="1"/>
  <c r="AH26" i="6" a="1"/>
  <c r="AH26" i="6" s="1"/>
  <c r="AI26" i="6" a="1"/>
  <c r="AI26" i="6" s="1"/>
  <c r="AJ26" i="6" s="1"/>
  <c r="AH27" i="6" a="1"/>
  <c r="AH27" i="6" s="1"/>
  <c r="AJ27" i="6" s="1"/>
  <c r="AI27" i="6" a="1"/>
  <c r="AI27" i="6" s="1"/>
  <c r="AI8" i="6" a="1"/>
  <c r="AI8" i="6" s="1"/>
  <c r="AH8" i="6" a="1"/>
  <c r="AH8" i="6" s="1"/>
  <c r="U9" i="6" a="1"/>
  <c r="U9" i="6" s="1"/>
  <c r="U10" i="6" a="1"/>
  <c r="U10" i="6" s="1"/>
  <c r="U11" i="6" a="1"/>
  <c r="U11" i="6" s="1"/>
  <c r="U12" i="6" a="1"/>
  <c r="U12" i="6" s="1"/>
  <c r="U13" i="6" a="1"/>
  <c r="U13" i="6" s="1"/>
  <c r="U14" i="6" a="1"/>
  <c r="U14" i="6" s="1"/>
  <c r="U15" i="6" a="1"/>
  <c r="U15" i="6" s="1"/>
  <c r="U16" i="6" a="1"/>
  <c r="U16" i="6" s="1"/>
  <c r="U17" i="6" a="1"/>
  <c r="U17" i="6" s="1"/>
  <c r="U18" i="6" a="1"/>
  <c r="U18" i="6" s="1"/>
  <c r="U19" i="6" a="1"/>
  <c r="U19" i="6" s="1"/>
  <c r="U20" i="6" a="1"/>
  <c r="U20" i="6" s="1"/>
  <c r="U21" i="6" a="1"/>
  <c r="U21" i="6" s="1"/>
  <c r="U22" i="6" a="1"/>
  <c r="U22" i="6" s="1"/>
  <c r="U23" i="6" a="1"/>
  <c r="U23" i="6" s="1"/>
  <c r="U24" i="6" a="1"/>
  <c r="U24" i="6" s="1"/>
  <c r="U25" i="6" a="1"/>
  <c r="U25" i="6" s="1"/>
  <c r="U26" i="6" a="1"/>
  <c r="U26" i="6" s="1"/>
  <c r="U27" i="6" a="1"/>
  <c r="U27" i="6" s="1"/>
  <c r="U8" i="6" a="1"/>
  <c r="U8" i="6" s="1"/>
  <c r="T27" i="6" a="1"/>
  <c r="T27" i="6" s="1"/>
  <c r="V27" i="6" s="1"/>
  <c r="T26" i="6" a="1"/>
  <c r="T26" i="6" s="1"/>
  <c r="V26" i="6" s="1"/>
  <c r="T25" i="6" a="1"/>
  <c r="T25" i="6" s="1"/>
  <c r="V25" i="6" s="1"/>
  <c r="T24" i="6" a="1"/>
  <c r="T24" i="6" s="1"/>
  <c r="T23" i="6" a="1"/>
  <c r="T23" i="6" s="1"/>
  <c r="T22" i="6" a="1"/>
  <c r="T22" i="6" s="1"/>
  <c r="T21" i="6" a="1"/>
  <c r="T21" i="6" s="1"/>
  <c r="T20" i="6" a="1"/>
  <c r="T20" i="6" s="1"/>
  <c r="T19" i="6" a="1"/>
  <c r="T19" i="6" s="1"/>
  <c r="T18" i="6" a="1"/>
  <c r="T18" i="6" s="1"/>
  <c r="T17" i="6" a="1"/>
  <c r="T17" i="6" s="1"/>
  <c r="T16" i="6"/>
  <c r="T16" i="6" a="1"/>
  <c r="T15" i="6" a="1"/>
  <c r="T15" i="6" s="1"/>
  <c r="T14" i="6" a="1"/>
  <c r="T14" i="6" s="1"/>
  <c r="T13" i="6" a="1"/>
  <c r="T13" i="6" s="1"/>
  <c r="T12" i="6"/>
  <c r="T12" i="6" a="1"/>
  <c r="T11" i="6" a="1"/>
  <c r="T11" i="6" s="1"/>
  <c r="T10" i="6" a="1"/>
  <c r="T10" i="6" s="1"/>
  <c r="T9" i="6" a="1"/>
  <c r="T9" i="6" s="1"/>
  <c r="T8" i="6" a="1"/>
  <c r="T8" i="6" s="1"/>
  <c r="O26" i="6"/>
  <c r="O10" i="6"/>
  <c r="O14" i="6"/>
  <c r="O15" i="6"/>
  <c r="O18" i="6"/>
  <c r="O22" i="6"/>
  <c r="O23" i="6"/>
  <c r="N27" i="6" a="1"/>
  <c r="N27" i="6" s="1"/>
  <c r="O27" i="6" s="1"/>
  <c r="M27" i="6" a="1"/>
  <c r="M27" i="6" s="1"/>
  <c r="N26" i="6" a="1"/>
  <c r="N26" i="6" s="1"/>
  <c r="M26" i="6" a="1"/>
  <c r="M26" i="6" s="1"/>
  <c r="N25" i="6" a="1"/>
  <c r="N25" i="6" s="1"/>
  <c r="M25" i="6" a="1"/>
  <c r="M25" i="6" s="1"/>
  <c r="O25" i="6" s="1"/>
  <c r="N24" i="6" a="1"/>
  <c r="N24" i="6" s="1"/>
  <c r="O24" i="6" s="1"/>
  <c r="M24" i="6" a="1"/>
  <c r="M24" i="6" s="1"/>
  <c r="N23" i="6" a="1"/>
  <c r="N23" i="6" s="1"/>
  <c r="M23" i="6" a="1"/>
  <c r="M23" i="6" s="1"/>
  <c r="N22" i="6" a="1"/>
  <c r="N22" i="6" s="1"/>
  <c r="M22" i="6" a="1"/>
  <c r="M22" i="6" s="1"/>
  <c r="N21" i="6" a="1"/>
  <c r="N21" i="6" s="1"/>
  <c r="O21" i="6" s="1"/>
  <c r="M21" i="6" a="1"/>
  <c r="M21" i="6" s="1"/>
  <c r="N20" i="6" a="1"/>
  <c r="N20" i="6" s="1"/>
  <c r="O20" i="6" s="1"/>
  <c r="M20" i="6" a="1"/>
  <c r="M20" i="6" s="1"/>
  <c r="N19" i="6" a="1"/>
  <c r="N19" i="6" s="1"/>
  <c r="O19" i="6" s="1"/>
  <c r="M19" i="6" a="1"/>
  <c r="M19" i="6" s="1"/>
  <c r="N18" i="6" a="1"/>
  <c r="N18" i="6" s="1"/>
  <c r="M18" i="6" a="1"/>
  <c r="M18" i="6" s="1"/>
  <c r="N17" i="6" a="1"/>
  <c r="N17" i="6" s="1"/>
  <c r="O17" i="6" s="1"/>
  <c r="M17" i="6" a="1"/>
  <c r="M17" i="6" s="1"/>
  <c r="N16" i="6" a="1"/>
  <c r="N16" i="6" s="1"/>
  <c r="O16" i="6" s="1"/>
  <c r="M16" i="6" a="1"/>
  <c r="M16" i="6" s="1"/>
  <c r="N15" i="6" a="1"/>
  <c r="N15" i="6" s="1"/>
  <c r="M15" i="6" a="1"/>
  <c r="M15" i="6" s="1"/>
  <c r="N14" i="6" a="1"/>
  <c r="N14" i="6" s="1"/>
  <c r="M14" i="6" a="1"/>
  <c r="M14" i="6" s="1"/>
  <c r="N13" i="6" a="1"/>
  <c r="N13" i="6" s="1"/>
  <c r="O13" i="6" s="1"/>
  <c r="M13" i="6" a="1"/>
  <c r="M13" i="6" s="1"/>
  <c r="N12" i="6" a="1"/>
  <c r="N12" i="6" s="1"/>
  <c r="O12" i="6" s="1"/>
  <c r="M12" i="6" a="1"/>
  <c r="M12" i="6" s="1"/>
  <c r="N11" i="6" a="1"/>
  <c r="N11" i="6" s="1"/>
  <c r="O11" i="6" s="1"/>
  <c r="M11" i="6" a="1"/>
  <c r="M11" i="6" s="1"/>
  <c r="N10" i="6" a="1"/>
  <c r="N10" i="6" s="1"/>
  <c r="M10" i="6" a="1"/>
  <c r="M10" i="6" s="1"/>
  <c r="N9" i="6" a="1"/>
  <c r="N9" i="6" s="1"/>
  <c r="O9" i="6" s="1"/>
  <c r="M9" i="6" a="1"/>
  <c r="M9" i="6" s="1"/>
  <c r="N8" i="6" a="1"/>
  <c r="N8" i="6" s="1"/>
  <c r="M8" i="6" a="1"/>
  <c r="M8" i="6" s="1"/>
  <c r="G27" i="6" a="1"/>
  <c r="G27" i="6" s="1"/>
  <c r="AM27" i="6" s="1"/>
  <c r="G26" i="6" a="1"/>
  <c r="G26" i="6" s="1"/>
  <c r="AM26" i="6" s="1"/>
  <c r="G25" i="6" a="1"/>
  <c r="G25" i="6" s="1"/>
  <c r="AM25" i="6" s="1"/>
  <c r="G24" i="6" a="1"/>
  <c r="G24" i="6" s="1"/>
  <c r="AM24" i="6" s="1"/>
  <c r="G23" i="6" a="1"/>
  <c r="G23" i="6" s="1"/>
  <c r="AM23" i="6" s="1"/>
  <c r="G22" i="6" a="1"/>
  <c r="G22" i="6" s="1"/>
  <c r="AM22" i="6" s="1"/>
  <c r="G21" i="6" a="1"/>
  <c r="G21" i="6" s="1"/>
  <c r="AM21" i="6" s="1"/>
  <c r="G20" i="6" a="1"/>
  <c r="G20" i="6" s="1"/>
  <c r="AM20" i="6" s="1"/>
  <c r="G19" i="6" a="1"/>
  <c r="G19" i="6" s="1"/>
  <c r="AM19" i="6" s="1"/>
  <c r="G18" i="6" a="1"/>
  <c r="G18" i="6" s="1"/>
  <c r="AM18" i="6" s="1"/>
  <c r="G17" i="6" a="1"/>
  <c r="G17" i="6" s="1"/>
  <c r="AM17" i="6" s="1"/>
  <c r="G16" i="6" a="1"/>
  <c r="G16" i="6" s="1"/>
  <c r="AM16" i="6" s="1"/>
  <c r="G15" i="6" a="1"/>
  <c r="G15" i="6" s="1"/>
  <c r="AM15" i="6" s="1"/>
  <c r="G14" i="6" a="1"/>
  <c r="G14" i="6" s="1"/>
  <c r="AM14" i="6" s="1"/>
  <c r="G13" i="6" a="1"/>
  <c r="G13" i="6" s="1"/>
  <c r="AM13" i="6" s="1"/>
  <c r="G12" i="6" a="1"/>
  <c r="G12" i="6" s="1"/>
  <c r="AM12" i="6" s="1"/>
  <c r="G11" i="6" a="1"/>
  <c r="G11" i="6" s="1"/>
  <c r="AM11" i="6" s="1"/>
  <c r="G10" i="6" a="1"/>
  <c r="G10" i="6" s="1"/>
  <c r="AM10" i="6" s="1"/>
  <c r="G9" i="6" a="1"/>
  <c r="G9" i="6" s="1"/>
  <c r="AM9" i="6" s="1"/>
  <c r="G8" i="6" a="1"/>
  <c r="G8" i="6" s="1"/>
  <c r="F27" i="6" a="1"/>
  <c r="F27" i="6" s="1"/>
  <c r="F26" i="6" a="1"/>
  <c r="F26" i="6" s="1"/>
  <c r="F25" i="6" a="1"/>
  <c r="F25" i="6" s="1"/>
  <c r="F24" i="6" a="1"/>
  <c r="F24" i="6" s="1"/>
  <c r="F23" i="6" a="1"/>
  <c r="F23" i="6" s="1"/>
  <c r="F22" i="6" a="1"/>
  <c r="F22" i="6" s="1"/>
  <c r="F21" i="6" a="1"/>
  <c r="F21" i="6" s="1"/>
  <c r="F20" i="6" a="1"/>
  <c r="F20" i="6" s="1"/>
  <c r="F19" i="6" a="1"/>
  <c r="F19" i="6" s="1"/>
  <c r="F18" i="6" a="1"/>
  <c r="F18" i="6" s="1"/>
  <c r="F17" i="6" a="1"/>
  <c r="F17" i="6" s="1"/>
  <c r="F16" i="6" a="1"/>
  <c r="F16" i="6" s="1"/>
  <c r="F15" i="6" a="1"/>
  <c r="F15" i="6" s="1"/>
  <c r="F14" i="6" a="1"/>
  <c r="F14" i="6" s="1"/>
  <c r="F13" i="6" a="1"/>
  <c r="F13" i="6" s="1"/>
  <c r="F12" i="6" a="1"/>
  <c r="F12" i="6" s="1"/>
  <c r="F11" i="6" a="1"/>
  <c r="F11" i="6" s="1"/>
  <c r="F10" i="6" a="1"/>
  <c r="F10" i="6" s="1"/>
  <c r="F9" i="6" a="1"/>
  <c r="F9" i="6" s="1"/>
  <c r="F8" i="6" a="1"/>
  <c r="F8" i="6" s="1"/>
  <c r="K6" i="8" a="1"/>
  <c r="K6" i="8" s="1"/>
  <c r="L6" i="8" s="1"/>
  <c r="K7" i="8" a="1"/>
  <c r="K7" i="8" s="1"/>
  <c r="L7" i="8" s="1"/>
  <c r="K8" i="8" a="1"/>
  <c r="K8" i="8" s="1"/>
  <c r="L8" i="8" s="1"/>
  <c r="K9" i="8" a="1"/>
  <c r="K9" i="8" s="1"/>
  <c r="L9" i="8" s="1"/>
  <c r="K10" i="8" a="1"/>
  <c r="K10" i="8" s="1"/>
  <c r="L10" i="8" s="1"/>
  <c r="K11" i="8" a="1"/>
  <c r="K11" i="8" s="1"/>
  <c r="L11" i="8" s="1"/>
  <c r="K12" i="8" a="1"/>
  <c r="K12" i="8" s="1"/>
  <c r="L12" i="8" s="1"/>
  <c r="K13" i="8" a="1"/>
  <c r="K13" i="8" s="1"/>
  <c r="L13" i="8" s="1"/>
  <c r="K14" i="8" a="1"/>
  <c r="K14" i="8" s="1"/>
  <c r="L14" i="8" s="1"/>
  <c r="K15" i="8" a="1"/>
  <c r="K15" i="8" s="1"/>
  <c r="L15" i="8" s="1"/>
  <c r="K16" i="8" a="1"/>
  <c r="K16" i="8" s="1"/>
  <c r="L16" i="8" s="1"/>
  <c r="K17" i="8" a="1"/>
  <c r="K17" i="8" s="1"/>
  <c r="L17" i="8" s="1"/>
  <c r="K18" i="8" a="1"/>
  <c r="K18" i="8" s="1"/>
  <c r="L18" i="8" s="1"/>
  <c r="K19" i="8" a="1"/>
  <c r="K19" i="8" s="1"/>
  <c r="L19" i="8" s="1"/>
  <c r="K20" i="8" a="1"/>
  <c r="K20" i="8" s="1"/>
  <c r="L20" i="8" s="1"/>
  <c r="K21" i="8" a="1"/>
  <c r="K21" i="8" s="1"/>
  <c r="L21" i="8" s="1"/>
  <c r="K22" i="8" a="1"/>
  <c r="K22" i="8" s="1"/>
  <c r="K23" i="8" a="1"/>
  <c r="K23" i="8" s="1"/>
  <c r="L23" i="8" s="1"/>
  <c r="K24" i="8" a="1"/>
  <c r="K24" i="8" s="1"/>
  <c r="L24" i="8" s="1"/>
  <c r="K5" i="8" a="1"/>
  <c r="K5" i="8" s="1"/>
  <c r="L5" i="8" s="1"/>
  <c r="J6" i="8"/>
  <c r="J7" i="8"/>
  <c r="J8" i="8"/>
  <c r="J9" i="8"/>
  <c r="J10" i="8"/>
  <c r="J11" i="8"/>
  <c r="J12" i="8"/>
  <c r="J13" i="8"/>
  <c r="J14" i="8"/>
  <c r="J15" i="8"/>
  <c r="J16" i="8"/>
  <c r="J17" i="8"/>
  <c r="J18" i="8"/>
  <c r="J19" i="8"/>
  <c r="J20" i="8"/>
  <c r="J21" i="8"/>
  <c r="J22" i="8"/>
  <c r="J23" i="8"/>
  <c r="J24" i="8"/>
  <c r="J5" i="8"/>
  <c r="H6" i="8"/>
  <c r="H7" i="8" s="1"/>
  <c r="H8" i="8" s="1"/>
  <c r="H9" i="8" s="1"/>
  <c r="H10" i="8" s="1"/>
  <c r="H11" i="8" s="1"/>
  <c r="H12" i="8" s="1"/>
  <c r="H13" i="8" s="1"/>
  <c r="H14" i="8" s="1"/>
  <c r="H15" i="8" s="1"/>
  <c r="H16" i="8" s="1"/>
  <c r="H17" i="8" s="1"/>
  <c r="H18" i="8" s="1"/>
  <c r="H19" i="8" s="1"/>
  <c r="H20" i="8" s="1"/>
  <c r="D6" i="8" a="1"/>
  <c r="D6" i="8" s="1"/>
  <c r="E6" i="8" s="1"/>
  <c r="D7" i="8" a="1"/>
  <c r="D7" i="8" s="1"/>
  <c r="D8" i="8" a="1"/>
  <c r="D8" i="8" s="1"/>
  <c r="D9" i="8" a="1"/>
  <c r="D9" i="8" s="1"/>
  <c r="E9" i="8" s="1"/>
  <c r="D10" i="8" a="1"/>
  <c r="D10" i="8" s="1"/>
  <c r="E10" i="8" s="1"/>
  <c r="D11" i="8" a="1"/>
  <c r="D11" i="8" s="1"/>
  <c r="E11" i="8" s="1"/>
  <c r="D12" i="8" a="1"/>
  <c r="D12" i="8" s="1"/>
  <c r="D13" i="8" a="1"/>
  <c r="D13" i="8" s="1"/>
  <c r="E13" i="8" s="1"/>
  <c r="D14" i="8" a="1"/>
  <c r="D14" i="8" s="1"/>
  <c r="E14" i="8" s="1"/>
  <c r="D15" i="8" a="1"/>
  <c r="D15" i="8" s="1"/>
  <c r="D16" i="8" a="1"/>
  <c r="D16" i="8" s="1"/>
  <c r="D17" i="8" a="1"/>
  <c r="D17" i="8" s="1"/>
  <c r="E17" i="8" s="1"/>
  <c r="D18" i="8" a="1"/>
  <c r="D18" i="8" s="1"/>
  <c r="E18" i="8" s="1"/>
  <c r="D19" i="8" a="1"/>
  <c r="D19" i="8" s="1"/>
  <c r="E19" i="8" s="1"/>
  <c r="D20" i="8" a="1"/>
  <c r="D20" i="8" s="1"/>
  <c r="D21" i="8" a="1"/>
  <c r="D21" i="8" s="1"/>
  <c r="E21" i="8" s="1"/>
  <c r="D22" i="8" a="1"/>
  <c r="D22" i="8" s="1"/>
  <c r="D23" i="8" a="1"/>
  <c r="D23" i="8" s="1"/>
  <c r="D24" i="8" a="1"/>
  <c r="D24" i="8" s="1"/>
  <c r="D5" i="8" a="1"/>
  <c r="D5" i="8" s="1"/>
  <c r="E5" i="8" s="1"/>
  <c r="C22" i="8"/>
  <c r="C23" i="8"/>
  <c r="C24" i="8"/>
  <c r="C6" i="8"/>
  <c r="C7" i="8"/>
  <c r="C8" i="8"/>
  <c r="C9" i="8"/>
  <c r="C10" i="8"/>
  <c r="C11" i="8"/>
  <c r="C12" i="8"/>
  <c r="C13" i="8"/>
  <c r="C14" i="8"/>
  <c r="C15" i="8"/>
  <c r="C16" i="8"/>
  <c r="C17" i="8"/>
  <c r="C18" i="8"/>
  <c r="C19" i="8"/>
  <c r="C20" i="8"/>
  <c r="C21" i="8"/>
  <c r="C5" i="8"/>
  <c r="E195" i="7" l="1"/>
  <c r="D200" i="7"/>
  <c r="F89" i="7"/>
  <c r="F94" i="7"/>
  <c r="F99" i="7"/>
  <c r="E94" i="7"/>
  <c r="D195" i="7"/>
  <c r="E200" i="7"/>
  <c r="F22" i="8"/>
  <c r="M22" i="8"/>
  <c r="E20" i="8"/>
  <c r="E12" i="8"/>
  <c r="H52" i="6"/>
  <c r="H44" i="6"/>
  <c r="H36" i="6"/>
  <c r="V53" i="6"/>
  <c r="V49" i="6"/>
  <c r="V45" i="6"/>
  <c r="V41" i="6"/>
  <c r="V37" i="6"/>
  <c r="AM53" i="6"/>
  <c r="AM45" i="6"/>
  <c r="AM37" i="6"/>
  <c r="L22" i="8"/>
  <c r="F200" i="7"/>
  <c r="H49" i="6"/>
  <c r="H41" i="6"/>
  <c r="F24" i="8"/>
  <c r="G24" i="8" s="1"/>
  <c r="E16" i="8"/>
  <c r="E8" i="8"/>
  <c r="H48" i="6"/>
  <c r="H40" i="6"/>
  <c r="E23" i="8"/>
  <c r="E15" i="8"/>
  <c r="E7" i="8"/>
  <c r="H39" i="6"/>
  <c r="E24" i="8"/>
  <c r="E99" i="7" s="1"/>
  <c r="E22" i="8"/>
  <c r="H12" i="6"/>
  <c r="H16" i="6"/>
  <c r="H20" i="6"/>
  <c r="H24" i="6"/>
  <c r="H9" i="6"/>
  <c r="H13" i="6"/>
  <c r="H17" i="6"/>
  <c r="H21" i="6"/>
  <c r="H25" i="6"/>
  <c r="H10" i="6"/>
  <c r="H14" i="6"/>
  <c r="H18" i="6"/>
  <c r="H22" i="6"/>
  <c r="H26" i="6"/>
  <c r="D94" i="7" s="1"/>
  <c r="H11" i="6"/>
  <c r="H15" i="6"/>
  <c r="H19" i="6"/>
  <c r="H23" i="6"/>
  <c r="H27" i="6"/>
  <c r="D99" i="7" s="1"/>
  <c r="G22" i="8"/>
  <c r="N22" i="8"/>
  <c r="J25" i="8"/>
  <c r="C25" i="8"/>
  <c r="M24" i="8"/>
  <c r="N24" i="8" s="1"/>
  <c r="F23" i="8"/>
  <c r="G23" i="8" s="1"/>
  <c r="M23" i="8"/>
  <c r="N23" i="8" s="1"/>
  <c r="C26" i="8"/>
  <c r="AB9" i="7"/>
  <c r="D190" i="7" l="1"/>
  <c r="E89" i="7"/>
  <c r="D89" i="7"/>
  <c r="E190" i="7"/>
  <c r="F195" i="7"/>
  <c r="BK5" i="7"/>
  <c r="BK36" i="7"/>
  <c r="BK37" i="7"/>
  <c r="BL7" i="7" s="1"/>
  <c r="BK38" i="7"/>
  <c r="BL8" i="7" s="1"/>
  <c r="BK39" i="7"/>
  <c r="BL9" i="7" s="1"/>
  <c r="BK40" i="7"/>
  <c r="BK41" i="7"/>
  <c r="BK42" i="7"/>
  <c r="BL12" i="7" s="1"/>
  <c r="BK43" i="7"/>
  <c r="BL13" i="7" s="1"/>
  <c r="BK44" i="7"/>
  <c r="BL14" i="7" s="1"/>
  <c r="BK45" i="7"/>
  <c r="BK46" i="7"/>
  <c r="BL16" i="7" s="1"/>
  <c r="BK47" i="7"/>
  <c r="BL17" i="7" s="1"/>
  <c r="BK48" i="7"/>
  <c r="BK49" i="7"/>
  <c r="BL19" i="7" s="1"/>
  <c r="BK50" i="7"/>
  <c r="BL20" i="7" s="1"/>
  <c r="BK51" i="7"/>
  <c r="BL21" i="7" s="1"/>
  <c r="BK52" i="7"/>
  <c r="BK53" i="7"/>
  <c r="BL23" i="7" s="1"/>
  <c r="BK54" i="7"/>
  <c r="BL24" i="7" s="1"/>
  <c r="BK55" i="7"/>
  <c r="BL25" i="7" s="1"/>
  <c r="BK35" i="7"/>
  <c r="BL5" i="7" s="1"/>
  <c r="BK25" i="7"/>
  <c r="BK24" i="7"/>
  <c r="BK23" i="7"/>
  <c r="BL22" i="7"/>
  <c r="BK22" i="7"/>
  <c r="BK21" i="7"/>
  <c r="BK20" i="7"/>
  <c r="BK19" i="7"/>
  <c r="BL18" i="7"/>
  <c r="BK18" i="7"/>
  <c r="BK17" i="7"/>
  <c r="BK16" i="7"/>
  <c r="BL15" i="7"/>
  <c r="BK15" i="7"/>
  <c r="BK14" i="7"/>
  <c r="BK13" i="7"/>
  <c r="BK12" i="7"/>
  <c r="BL11" i="7"/>
  <c r="BK11" i="7"/>
  <c r="BL10" i="7"/>
  <c r="BK10" i="7"/>
  <c r="BK9" i="7"/>
  <c r="BK8" i="7"/>
  <c r="BK7" i="7"/>
  <c r="BL6" i="7"/>
  <c r="BK6" i="7"/>
  <c r="AT36" i="7"/>
  <c r="AU6" i="7" s="1"/>
  <c r="AT37" i="7"/>
  <c r="AU7" i="7" s="1"/>
  <c r="AT38" i="7"/>
  <c r="AU8" i="7" s="1"/>
  <c r="AT39" i="7"/>
  <c r="AU9" i="7" s="1"/>
  <c r="AT40" i="7"/>
  <c r="AT41" i="7"/>
  <c r="AU11" i="7" s="1"/>
  <c r="AT42" i="7"/>
  <c r="AU12" i="7" s="1"/>
  <c r="AT43" i="7"/>
  <c r="AU13" i="7" s="1"/>
  <c r="AT44" i="7"/>
  <c r="AU14" i="7" s="1"/>
  <c r="AT45" i="7"/>
  <c r="AU15" i="7" s="1"/>
  <c r="AT46" i="7"/>
  <c r="AU16" i="7" s="1"/>
  <c r="AT47" i="7"/>
  <c r="AU17" i="7" s="1"/>
  <c r="AT48" i="7"/>
  <c r="AU18" i="7" s="1"/>
  <c r="AT49" i="7"/>
  <c r="AU19" i="7" s="1"/>
  <c r="AT50" i="7"/>
  <c r="AU20" i="7" s="1"/>
  <c r="AT51" i="7"/>
  <c r="AU21" i="7" s="1"/>
  <c r="AT52" i="7"/>
  <c r="AU22" i="7" s="1"/>
  <c r="AT53" i="7"/>
  <c r="AU23" i="7" s="1"/>
  <c r="AT54" i="7"/>
  <c r="AU24" i="7" s="1"/>
  <c r="AT55" i="7"/>
  <c r="AU25" i="7" s="1"/>
  <c r="AT35" i="7"/>
  <c r="AU5" i="7" s="1"/>
  <c r="AT5" i="7"/>
  <c r="AT25" i="7"/>
  <c r="AT24" i="7"/>
  <c r="AT23" i="7"/>
  <c r="AT22" i="7"/>
  <c r="AT21" i="7"/>
  <c r="AT20" i="7"/>
  <c r="AT19" i="7"/>
  <c r="AT18" i="7"/>
  <c r="AT17" i="7"/>
  <c r="AT16" i="7"/>
  <c r="AT15" i="7"/>
  <c r="AT14" i="7"/>
  <c r="AT13" i="7"/>
  <c r="AT12" i="7"/>
  <c r="AT11" i="7"/>
  <c r="AU10" i="7"/>
  <c r="AT10" i="7"/>
  <c r="AT9" i="7"/>
  <c r="AT8" i="7"/>
  <c r="AT7" i="7"/>
  <c r="AT6" i="7"/>
  <c r="AC10" i="7"/>
  <c r="AC11" i="7"/>
  <c r="AC13" i="7"/>
  <c r="AC17" i="7"/>
  <c r="AC25" i="7"/>
  <c r="AC5" i="7"/>
  <c r="AB36" i="7"/>
  <c r="AC6" i="7" s="1"/>
  <c r="AB37" i="7"/>
  <c r="AC7" i="7" s="1"/>
  <c r="AB38" i="7"/>
  <c r="AC8" i="7" s="1"/>
  <c r="AB39" i="7"/>
  <c r="AC9" i="7" s="1"/>
  <c r="AB40" i="7"/>
  <c r="AB41" i="7"/>
  <c r="AB42" i="7"/>
  <c r="AC12" i="7" s="1"/>
  <c r="AB43" i="7"/>
  <c r="AB44" i="7"/>
  <c r="AC14" i="7" s="1"/>
  <c r="AB45" i="7"/>
  <c r="AC15" i="7" s="1"/>
  <c r="AB46" i="7"/>
  <c r="AC16" i="7" s="1"/>
  <c r="AB47" i="7"/>
  <c r="AB48" i="7"/>
  <c r="AC18" i="7" s="1"/>
  <c r="AB49" i="7"/>
  <c r="AC19" i="7" s="1"/>
  <c r="AB50" i="7"/>
  <c r="AC20" i="7" s="1"/>
  <c r="AB51" i="7"/>
  <c r="AC21" i="7" s="1"/>
  <c r="AB52" i="7"/>
  <c r="AC22" i="7" s="1"/>
  <c r="AB53" i="7"/>
  <c r="AC23" i="7" s="1"/>
  <c r="AB54" i="7"/>
  <c r="AC24" i="7" s="1"/>
  <c r="AB55" i="7"/>
  <c r="AB35" i="7"/>
  <c r="AB6" i="7"/>
  <c r="AB7" i="7"/>
  <c r="AB8" i="7"/>
  <c r="AB10" i="7"/>
  <c r="AB11" i="7"/>
  <c r="AB12" i="7"/>
  <c r="AB13" i="7"/>
  <c r="AB14" i="7"/>
  <c r="AB15" i="7"/>
  <c r="AB16" i="7"/>
  <c r="AB17" i="7"/>
  <c r="AB18" i="7"/>
  <c r="AB19" i="7"/>
  <c r="AB20" i="7"/>
  <c r="AB21" i="7"/>
  <c r="AB22" i="7"/>
  <c r="AB23" i="7"/>
  <c r="AB24" i="7"/>
  <c r="AB25" i="7"/>
  <c r="AB5" i="7"/>
  <c r="O35" i="6" l="1"/>
  <c r="H8" i="6"/>
  <c r="H35" i="6"/>
  <c r="O8" i="6"/>
  <c r="M18" i="8"/>
  <c r="N18" i="8" s="1"/>
  <c r="M10" i="8"/>
  <c r="N10" i="8" s="1"/>
  <c r="M12" i="8"/>
  <c r="N12" i="8" s="1"/>
  <c r="M9" i="8"/>
  <c r="N9" i="8" s="1"/>
  <c r="M6" i="8"/>
  <c r="N6" i="8" s="1"/>
  <c r="M19" i="8"/>
  <c r="N19" i="8" s="1"/>
  <c r="M15" i="8"/>
  <c r="N15" i="8" s="1"/>
  <c r="M21" i="8"/>
  <c r="N21" i="8" s="1"/>
  <c r="M8" i="8"/>
  <c r="N8" i="8" s="1"/>
  <c r="M20" i="8"/>
  <c r="N20" i="8" s="1"/>
  <c r="M17" i="8"/>
  <c r="N17" i="8" s="1"/>
  <c r="M14" i="8"/>
  <c r="N14" i="8" s="1"/>
  <c r="M11" i="8"/>
  <c r="N11" i="8" s="1"/>
  <c r="M7" i="8"/>
  <c r="N7" i="8" s="1"/>
  <c r="M16" i="8"/>
  <c r="N16" i="8" s="1"/>
  <c r="M13" i="8"/>
  <c r="N13" i="8" s="1"/>
  <c r="AM35" i="6"/>
  <c r="F10" i="8"/>
  <c r="G10" i="8" s="1"/>
  <c r="F18" i="8"/>
  <c r="G18" i="8" s="1"/>
  <c r="F12" i="8"/>
  <c r="G12" i="8" s="1"/>
  <c r="F9" i="8"/>
  <c r="G9" i="8" s="1"/>
  <c r="F6" i="8"/>
  <c r="G6" i="8" s="1"/>
  <c r="F19" i="8"/>
  <c r="G19" i="8" s="1"/>
  <c r="F15" i="8"/>
  <c r="G15" i="8" s="1"/>
  <c r="F21" i="8"/>
  <c r="G21" i="8" s="1"/>
  <c r="F8" i="8"/>
  <c r="G8" i="8" s="1"/>
  <c r="F14" i="8"/>
  <c r="G14" i="8" s="1"/>
  <c r="F11" i="8"/>
  <c r="G11" i="8" s="1"/>
  <c r="F20" i="8"/>
  <c r="G20" i="8" s="1"/>
  <c r="F17" i="8"/>
  <c r="G17" i="8" s="1"/>
  <c r="AM8" i="6"/>
  <c r="F5" i="8" s="1"/>
  <c r="F7" i="8"/>
  <c r="G7" i="8" s="1"/>
  <c r="F16" i="8"/>
  <c r="G16" i="8" s="1"/>
  <c r="F13" i="8"/>
  <c r="G13" i="8" s="1"/>
  <c r="L38" i="1"/>
  <c r="M5" i="8" l="1"/>
  <c r="D25" i="5"/>
  <c r="G105" i="5"/>
  <c r="C25" i="5"/>
  <c r="E26" i="5" s="1"/>
  <c r="K78" i="8" l="1"/>
  <c r="N5" i="8"/>
  <c r="K77" i="8"/>
  <c r="C80" i="8"/>
  <c r="K79" i="8" l="1"/>
  <c r="C81" i="8"/>
  <c r="C82" i="8" s="1"/>
  <c r="G5" i="8" l="1"/>
  <c r="A6" i="8" l="1"/>
  <c r="A7" i="8" l="1"/>
  <c r="A8" i="8" l="1"/>
  <c r="A9" i="8" l="1"/>
  <c r="H69" i="7"/>
  <c r="H49" i="7"/>
  <c r="H29" i="7"/>
  <c r="H84" i="7"/>
  <c r="H64" i="7"/>
  <c r="H44" i="7"/>
  <c r="H24" i="7"/>
  <c r="H79" i="7"/>
  <c r="H59" i="7"/>
  <c r="H39" i="7"/>
  <c r="H19" i="7"/>
  <c r="H74" i="7"/>
  <c r="H54" i="7"/>
  <c r="H34" i="7"/>
  <c r="H14" i="7"/>
  <c r="V8" i="6"/>
  <c r="AC38" i="6"/>
  <c r="AC37" i="6"/>
  <c r="AC36" i="6"/>
  <c r="AC35" i="6"/>
  <c r="AJ35" i="6"/>
  <c r="V35" i="6"/>
  <c r="H9" i="7"/>
  <c r="AJ8" i="6"/>
  <c r="V24" i="6"/>
  <c r="V20" i="6"/>
  <c r="V16" i="6"/>
  <c r="V12" i="6"/>
  <c r="V17" i="6"/>
  <c r="V19" i="6"/>
  <c r="V10" i="6"/>
  <c r="V21" i="6"/>
  <c r="V13" i="6"/>
  <c r="V23" i="6"/>
  <c r="V15" i="6"/>
  <c r="V22" i="6"/>
  <c r="V18" i="6"/>
  <c r="V14" i="6"/>
  <c r="V9" i="6"/>
  <c r="V11" i="6"/>
  <c r="H105" i="7" l="1"/>
  <c r="H106" i="7" s="1"/>
  <c r="H4" i="7"/>
  <c r="H5" i="7" s="1"/>
  <c r="F54" i="7"/>
  <c r="D105" i="7"/>
  <c r="E115" i="7"/>
  <c r="E116" i="7" s="1"/>
  <c r="F115" i="7"/>
  <c r="D125" i="7"/>
  <c r="D130" i="7"/>
  <c r="D131" i="7" s="1"/>
  <c r="E135" i="7"/>
  <c r="E136" i="7" s="1"/>
  <c r="E160" i="7"/>
  <c r="E161" i="7" s="1"/>
  <c r="F175" i="7"/>
  <c r="F176" i="7" s="1"/>
  <c r="F180" i="7"/>
  <c r="F181" i="7" s="1"/>
  <c r="F4" i="7"/>
  <c r="E19" i="7"/>
  <c r="E79" i="7"/>
  <c r="E80" i="7" s="1"/>
  <c r="F74" i="7"/>
  <c r="F24" i="7"/>
  <c r="D115" i="7"/>
  <c r="D116" i="7" s="1"/>
  <c r="D135" i="7"/>
  <c r="D136" i="7" s="1"/>
  <c r="D140" i="7"/>
  <c r="D141" i="7" s="1"/>
  <c r="E145" i="7"/>
  <c r="E170" i="7"/>
  <c r="E171" i="7" s="1"/>
  <c r="F185" i="7"/>
  <c r="F186" i="7" s="1"/>
  <c r="E24" i="7"/>
  <c r="F49" i="7"/>
  <c r="D150" i="7"/>
  <c r="F120" i="7"/>
  <c r="F121" i="7" s="1"/>
  <c r="E74" i="7"/>
  <c r="F79" i="7"/>
  <c r="D155" i="7"/>
  <c r="D156" i="7" s="1"/>
  <c r="F125" i="7"/>
  <c r="E54" i="7"/>
  <c r="E39" i="7"/>
  <c r="F29" i="7"/>
  <c r="F30" i="7" s="1"/>
  <c r="F84" i="7"/>
  <c r="D110" i="7"/>
  <c r="D111" i="7" s="1"/>
  <c r="D165" i="7"/>
  <c r="D170" i="7"/>
  <c r="E185" i="7"/>
  <c r="E186" i="7" s="1"/>
  <c r="F135" i="7"/>
  <c r="F140" i="7"/>
  <c r="F64" i="7"/>
  <c r="F65" i="7" s="1"/>
  <c r="F110" i="7"/>
  <c r="D160" i="7"/>
  <c r="F130" i="7"/>
  <c r="D175" i="7"/>
  <c r="D180" i="7"/>
  <c r="E130" i="7"/>
  <c r="E131" i="7" s="1"/>
  <c r="F145" i="7"/>
  <c r="F150" i="7"/>
  <c r="E59" i="7"/>
  <c r="E155" i="7"/>
  <c r="E156" i="7" s="1"/>
  <c r="E69" i="7"/>
  <c r="E70" i="7" s="1"/>
  <c r="F44" i="7"/>
  <c r="F105" i="7"/>
  <c r="E165" i="7"/>
  <c r="E84" i="7"/>
  <c r="F19" i="7"/>
  <c r="E14" i="7"/>
  <c r="E15" i="7" s="1"/>
  <c r="F9" i="7"/>
  <c r="F10" i="7" s="1"/>
  <c r="F14" i="7"/>
  <c r="E120" i="7"/>
  <c r="E105" i="7"/>
  <c r="D185" i="7"/>
  <c r="E140" i="7"/>
  <c r="F155" i="7"/>
  <c r="F160" i="7"/>
  <c r="E4" i="7"/>
  <c r="E5" i="7" s="1"/>
  <c r="E9" i="7"/>
  <c r="E10" i="7" s="1"/>
  <c r="F39" i="7"/>
  <c r="D145" i="7"/>
  <c r="E180" i="7"/>
  <c r="E29" i="7"/>
  <c r="E110" i="7"/>
  <c r="E175" i="7"/>
  <c r="E34" i="7"/>
  <c r="F69" i="7"/>
  <c r="F70" i="7" s="1"/>
  <c r="E64" i="7"/>
  <c r="E65" i="7" s="1"/>
  <c r="E49" i="7"/>
  <c r="E44" i="7"/>
  <c r="F34" i="7"/>
  <c r="F35" i="7" s="1"/>
  <c r="F59" i="7"/>
  <c r="F60" i="7" s="1"/>
  <c r="D120" i="7"/>
  <c r="E125" i="7"/>
  <c r="E126" i="7" s="1"/>
  <c r="E150" i="7"/>
  <c r="E151" i="7" s="1"/>
  <c r="F165" i="7"/>
  <c r="F166" i="7" s="1"/>
  <c r="F170" i="7"/>
  <c r="F171" i="7" s="1"/>
  <c r="G160" i="7"/>
  <c r="H180" i="7"/>
  <c r="H181" i="7" s="1"/>
  <c r="A10" i="8"/>
  <c r="F75" i="7" l="1"/>
  <c r="G150" i="7"/>
  <c r="G140" i="7"/>
  <c r="G141" i="7" s="1"/>
  <c r="G170" i="7"/>
  <c r="G171" i="7" s="1"/>
  <c r="G145" i="7"/>
  <c r="G135" i="7"/>
  <c r="G136" i="7" s="1"/>
  <c r="G105" i="7"/>
  <c r="G130" i="7"/>
  <c r="G120" i="7"/>
  <c r="G165" i="7"/>
  <c r="G166" i="7" s="1"/>
  <c r="G115" i="7"/>
  <c r="G116" i="7" s="1"/>
  <c r="G185" i="7"/>
  <c r="G186" i="7" s="1"/>
  <c r="G125" i="7"/>
  <c r="G180" i="7"/>
  <c r="G181" i="7" s="1"/>
  <c r="G155" i="7"/>
  <c r="G156" i="7" s="1"/>
  <c r="G110" i="7"/>
  <c r="G175" i="7"/>
  <c r="H150" i="7"/>
  <c r="H145" i="7"/>
  <c r="H146" i="7" s="1"/>
  <c r="H130" i="7"/>
  <c r="H120" i="7"/>
  <c r="H140" i="7"/>
  <c r="H141" i="7" s="1"/>
  <c r="H135" i="7"/>
  <c r="H136" i="7" s="1"/>
  <c r="H115" i="7"/>
  <c r="H116" i="7" s="1"/>
  <c r="H160" i="7"/>
  <c r="H161" i="7" s="1"/>
  <c r="H155" i="7"/>
  <c r="H110" i="7"/>
  <c r="H170" i="7"/>
  <c r="H175" i="7"/>
  <c r="H125" i="7"/>
  <c r="H126" i="7" s="1"/>
  <c r="H165" i="7"/>
  <c r="F116" i="7"/>
  <c r="F117" i="7" s="1"/>
  <c r="D106" i="7"/>
  <c r="F136" i="7"/>
  <c r="F126" i="7"/>
  <c r="D171" i="7"/>
  <c r="E20" i="7"/>
  <c r="E21" i="7" s="1"/>
  <c r="E40" i="7"/>
  <c r="F131" i="7"/>
  <c r="H10" i="7"/>
  <c r="F106" i="7"/>
  <c r="E181" i="7"/>
  <c r="E30" i="7"/>
  <c r="F161" i="7"/>
  <c r="F151" i="7"/>
  <c r="D176" i="7"/>
  <c r="D177" i="7" s="1"/>
  <c r="F55" i="7"/>
  <c r="E166" i="7"/>
  <c r="F20" i="7"/>
  <c r="E176" i="7"/>
  <c r="G161" i="7"/>
  <c r="G162" i="7" s="1"/>
  <c r="E106" i="7"/>
  <c r="E50" i="7"/>
  <c r="E51" i="7" s="1"/>
  <c r="F40" i="7"/>
  <c r="D121" i="7"/>
  <c r="D122" i="7" s="1"/>
  <c r="D186" i="7"/>
  <c r="E45" i="7"/>
  <c r="E46" i="7" s="1"/>
  <c r="E35" i="7"/>
  <c r="E36" i="7" s="1"/>
  <c r="F156" i="7"/>
  <c r="E121" i="7"/>
  <c r="E146" i="7"/>
  <c r="E147" i="7" s="1"/>
  <c r="D126" i="7"/>
  <c r="D181" i="7"/>
  <c r="F45" i="7"/>
  <c r="E111" i="7"/>
  <c r="E112" i="7" s="1"/>
  <c r="F15" i="7"/>
  <c r="F16" i="7" s="1"/>
  <c r="D146" i="7"/>
  <c r="E85" i="7"/>
  <c r="E60" i="7"/>
  <c r="E61" i="7" s="1"/>
  <c r="E141" i="7"/>
  <c r="F146" i="7"/>
  <c r="E55" i="7"/>
  <c r="D161" i="7"/>
  <c r="F80" i="7"/>
  <c r="H70" i="7"/>
  <c r="H45" i="7"/>
  <c r="H15" i="7"/>
  <c r="H20" i="7"/>
  <c r="F85" i="7"/>
  <c r="E25" i="7"/>
  <c r="E75" i="7"/>
  <c r="F111" i="7"/>
  <c r="D151" i="7"/>
  <c r="H85" i="7"/>
  <c r="H65" i="7"/>
  <c r="H40" i="7"/>
  <c r="H30" i="7"/>
  <c r="F25" i="7"/>
  <c r="F141" i="7"/>
  <c r="D166" i="7"/>
  <c r="F50" i="7"/>
  <c r="F5" i="7"/>
  <c r="H80" i="7"/>
  <c r="H60" i="7"/>
  <c r="H35" i="7"/>
  <c r="H25" i="7"/>
  <c r="H75" i="7"/>
  <c r="H55" i="7"/>
  <c r="H50" i="7"/>
  <c r="A11" i="8"/>
  <c r="E172" i="7"/>
  <c r="D142" i="7"/>
  <c r="F182" i="7"/>
  <c r="E162" i="7"/>
  <c r="D132" i="7"/>
  <c r="E6" i="7"/>
  <c r="H6" i="7"/>
  <c r="H182" i="7"/>
  <c r="E152" i="7"/>
  <c r="H107" i="7"/>
  <c r="E132" i="7"/>
  <c r="D117" i="7"/>
  <c r="E187" i="7"/>
  <c r="D112" i="7"/>
  <c r="E157" i="7"/>
  <c r="F61" i="7"/>
  <c r="D157" i="7"/>
  <c r="F122" i="7"/>
  <c r="F11" i="7"/>
  <c r="E71" i="7"/>
  <c r="E11" i="7"/>
  <c r="F71" i="7"/>
  <c r="E81" i="7"/>
  <c r="F172" i="7"/>
  <c r="F66" i="7"/>
  <c r="E66" i="7"/>
  <c r="E16" i="7"/>
  <c r="F187" i="7"/>
  <c r="D137" i="7"/>
  <c r="F177" i="7"/>
  <c r="E137" i="7"/>
  <c r="E117" i="7"/>
  <c r="F31" i="7"/>
  <c r="F36" i="7"/>
  <c r="F167" i="7"/>
  <c r="E127" i="7"/>
  <c r="D172" i="7" l="1"/>
  <c r="F76" i="7"/>
  <c r="G106" i="7"/>
  <c r="G121" i="7"/>
  <c r="G122" i="7" s="1"/>
  <c r="G123" i="7" s="1"/>
  <c r="H156" i="7"/>
  <c r="H111" i="7"/>
  <c r="H112" i="7" s="1"/>
  <c r="G151" i="7"/>
  <c r="G152" i="7" s="1"/>
  <c r="H166" i="7"/>
  <c r="H167" i="7" s="1"/>
  <c r="H168" i="7" s="1"/>
  <c r="G131" i="7"/>
  <c r="G132" i="7" s="1"/>
  <c r="G111" i="7"/>
  <c r="G112" i="7" s="1"/>
  <c r="G146" i="7"/>
  <c r="G147" i="7" s="1"/>
  <c r="F132" i="7"/>
  <c r="F133" i="7" s="1"/>
  <c r="H171" i="7"/>
  <c r="G126" i="7"/>
  <c r="G127" i="7" s="1"/>
  <c r="G176" i="7"/>
  <c r="H131" i="7"/>
  <c r="G187" i="7"/>
  <c r="G172" i="7"/>
  <c r="G173" i="7" s="1"/>
  <c r="G157" i="7"/>
  <c r="G158" i="7" s="1"/>
  <c r="G117" i="7"/>
  <c r="G118" i="7" s="1"/>
  <c r="G142" i="7"/>
  <c r="G182" i="7"/>
  <c r="G183" i="7" s="1"/>
  <c r="G167" i="7"/>
  <c r="G168" i="7" s="1"/>
  <c r="G137" i="7"/>
  <c r="G138" i="7" s="1"/>
  <c r="H117" i="7"/>
  <c r="H118" i="7" s="1"/>
  <c r="H127" i="7"/>
  <c r="H128" i="7" s="1"/>
  <c r="H137" i="7"/>
  <c r="H162" i="7"/>
  <c r="H163" i="7" s="1"/>
  <c r="H142" i="7"/>
  <c r="H143" i="7" s="1"/>
  <c r="H121" i="7"/>
  <c r="H176" i="7"/>
  <c r="H151" i="7"/>
  <c r="H186" i="7"/>
  <c r="F137" i="7"/>
  <c r="D107" i="7"/>
  <c r="F127" i="7"/>
  <c r="H147" i="7"/>
  <c r="H148" i="7" s="1"/>
  <c r="F107" i="7"/>
  <c r="E41" i="7"/>
  <c r="E182" i="7"/>
  <c r="H11" i="7"/>
  <c r="F157" i="7"/>
  <c r="F162" i="7"/>
  <c r="F163" i="7" s="1"/>
  <c r="E167" i="7"/>
  <c r="E168" i="7" s="1"/>
  <c r="F21" i="7"/>
  <c r="F22" i="7" s="1"/>
  <c r="F152" i="7"/>
  <c r="E177" i="7"/>
  <c r="D127" i="7"/>
  <c r="E142" i="7"/>
  <c r="F6" i="7"/>
  <c r="D187" i="7"/>
  <c r="D188" i="7" s="1"/>
  <c r="F81" i="7"/>
  <c r="F82" i="7" s="1"/>
  <c r="F112" i="7"/>
  <c r="E31" i="7"/>
  <c r="E107" i="7"/>
  <c r="E122" i="7"/>
  <c r="F26" i="7"/>
  <c r="F41" i="7"/>
  <c r="F42" i="7" s="1"/>
  <c r="F56" i="7"/>
  <c r="D152" i="7"/>
  <c r="D153" i="7" s="1"/>
  <c r="F86" i="7"/>
  <c r="F147" i="7"/>
  <c r="F148" i="7" s="1"/>
  <c r="E86" i="7"/>
  <c r="E87" i="7" s="1"/>
  <c r="E76" i="7"/>
  <c r="E77" i="7" s="1"/>
  <c r="F46" i="7"/>
  <c r="D182" i="7"/>
  <c r="D162" i="7"/>
  <c r="D163" i="7" s="1"/>
  <c r="D147" i="7"/>
  <c r="D148" i="7" s="1"/>
  <c r="H26" i="7"/>
  <c r="H61" i="7"/>
  <c r="H46" i="7"/>
  <c r="H81" i="7"/>
  <c r="H41" i="7"/>
  <c r="F51" i="7"/>
  <c r="F52" i="7" s="1"/>
  <c r="D167" i="7"/>
  <c r="F142" i="7"/>
  <c r="H51" i="7"/>
  <c r="H76" i="7"/>
  <c r="H86" i="7"/>
  <c r="H16" i="7"/>
  <c r="E56" i="7"/>
  <c r="E57" i="7" s="1"/>
  <c r="H36" i="7"/>
  <c r="H31" i="7"/>
  <c r="H66" i="7"/>
  <c r="E26" i="7"/>
  <c r="H21" i="7"/>
  <c r="H71" i="7"/>
  <c r="H56" i="7"/>
  <c r="A12" i="8"/>
  <c r="F168" i="7"/>
  <c r="F32" i="7"/>
  <c r="F178" i="7"/>
  <c r="F77" i="7"/>
  <c r="D138" i="7"/>
  <c r="F188" i="7"/>
  <c r="E22" i="7"/>
  <c r="E17" i="7"/>
  <c r="F67" i="7"/>
  <c r="E113" i="7"/>
  <c r="E82" i="7"/>
  <c r="E72" i="7"/>
  <c r="F17" i="7"/>
  <c r="G113" i="7"/>
  <c r="E52" i="7"/>
  <c r="D158" i="7"/>
  <c r="F62" i="7"/>
  <c r="E158" i="7"/>
  <c r="D113" i="7"/>
  <c r="E188" i="7"/>
  <c r="D178" i="7"/>
  <c r="E133" i="7"/>
  <c r="H108" i="7"/>
  <c r="E153" i="7"/>
  <c r="H183" i="7"/>
  <c r="H7" i="7"/>
  <c r="D133" i="7"/>
  <c r="F183" i="7"/>
  <c r="E173" i="7"/>
  <c r="E47" i="7"/>
  <c r="E128" i="7"/>
  <c r="G163" i="7"/>
  <c r="F37" i="7"/>
  <c r="E62" i="7"/>
  <c r="E118" i="7"/>
  <c r="E138" i="7"/>
  <c r="E37" i="7"/>
  <c r="E148" i="7"/>
  <c r="E67" i="7"/>
  <c r="F173" i="7"/>
  <c r="F72" i="7"/>
  <c r="E12" i="7"/>
  <c r="F12" i="7"/>
  <c r="F123" i="7"/>
  <c r="G188" i="7"/>
  <c r="D118" i="7"/>
  <c r="D123" i="7"/>
  <c r="E7" i="7"/>
  <c r="F118" i="7"/>
  <c r="E163" i="7"/>
  <c r="D143" i="7"/>
  <c r="D9" i="7"/>
  <c r="G133" i="7" l="1"/>
  <c r="D173" i="7"/>
  <c r="F138" i="7"/>
  <c r="F139" i="7" s="1"/>
  <c r="H113" i="7"/>
  <c r="H114" i="7" s="1"/>
  <c r="G153" i="7"/>
  <c r="G154" i="7" s="1"/>
  <c r="G107" i="7"/>
  <c r="H152" i="7"/>
  <c r="E42" i="7"/>
  <c r="E43" i="7" s="1"/>
  <c r="G148" i="7"/>
  <c r="H177" i="7"/>
  <c r="H178" i="7" s="1"/>
  <c r="H179" i="7" s="1"/>
  <c r="H157" i="7"/>
  <c r="H158" i="7" s="1"/>
  <c r="G177" i="7"/>
  <c r="G178" i="7" s="1"/>
  <c r="H172" i="7"/>
  <c r="G143" i="7"/>
  <c r="G128" i="7"/>
  <c r="G129" i="7" s="1"/>
  <c r="H132" i="7"/>
  <c r="H138" i="7"/>
  <c r="H187" i="7"/>
  <c r="H122" i="7"/>
  <c r="F158" i="7"/>
  <c r="F159" i="7" s="1"/>
  <c r="F113" i="7"/>
  <c r="F114" i="7" s="1"/>
  <c r="F128" i="7"/>
  <c r="F129" i="7" s="1"/>
  <c r="D108" i="7"/>
  <c r="D109" i="7" s="1"/>
  <c r="F153" i="7"/>
  <c r="F108" i="7"/>
  <c r="E183" i="7"/>
  <c r="E178" i="7"/>
  <c r="H12" i="7"/>
  <c r="H13" i="7" s="1"/>
  <c r="E32" i="7"/>
  <c r="D128" i="7"/>
  <c r="D129" i="7" s="1"/>
  <c r="F7" i="7"/>
  <c r="F47" i="7"/>
  <c r="E143" i="7"/>
  <c r="E144" i="7" s="1"/>
  <c r="E108" i="7"/>
  <c r="F87" i="7"/>
  <c r="F88" i="7" s="1"/>
  <c r="D183" i="7"/>
  <c r="F57" i="7"/>
  <c r="F27" i="7"/>
  <c r="E123" i="7"/>
  <c r="E124" i="7" s="1"/>
  <c r="D168" i="7"/>
  <c r="F143" i="7"/>
  <c r="E27" i="7"/>
  <c r="E28" i="7" s="1"/>
  <c r="H67" i="7"/>
  <c r="H57" i="7"/>
  <c r="D29" i="7"/>
  <c r="D19" i="7"/>
  <c r="H52" i="7"/>
  <c r="H82" i="7"/>
  <c r="D64" i="7"/>
  <c r="D65" i="7" s="1"/>
  <c r="D49" i="7"/>
  <c r="D39" i="7"/>
  <c r="D4" i="7"/>
  <c r="D5" i="7" s="1"/>
  <c r="H32" i="7"/>
  <c r="H42" i="7"/>
  <c r="H72" i="7"/>
  <c r="H62" i="7"/>
  <c r="H77" i="7"/>
  <c r="D84" i="7"/>
  <c r="D59" i="7"/>
  <c r="D79" i="7"/>
  <c r="H17" i="7"/>
  <c r="D74" i="7"/>
  <c r="D14" i="7"/>
  <c r="D34" i="7"/>
  <c r="D35" i="7" s="1"/>
  <c r="D24" i="7"/>
  <c r="H22" i="7"/>
  <c r="H37" i="7"/>
  <c r="H47" i="7"/>
  <c r="D69" i="7"/>
  <c r="D70" i="7" s="1"/>
  <c r="D54" i="7"/>
  <c r="D44" i="7"/>
  <c r="H87" i="7"/>
  <c r="H27" i="7"/>
  <c r="A13" i="8"/>
  <c r="G139" i="7"/>
  <c r="E164" i="7"/>
  <c r="E78" i="7"/>
  <c r="G159" i="7"/>
  <c r="F149" i="7"/>
  <c r="E88" i="7"/>
  <c r="F83" i="7"/>
  <c r="E13" i="7"/>
  <c r="E149" i="7"/>
  <c r="E38" i="7"/>
  <c r="E139" i="7"/>
  <c r="F38" i="7"/>
  <c r="E129" i="7"/>
  <c r="F184" i="7"/>
  <c r="H8" i="7"/>
  <c r="E154" i="7"/>
  <c r="H169" i="7"/>
  <c r="G184" i="7"/>
  <c r="E134" i="7"/>
  <c r="E189" i="7"/>
  <c r="D114" i="7"/>
  <c r="F63" i="7"/>
  <c r="E53" i="7"/>
  <c r="E114" i="7"/>
  <c r="F43" i="7"/>
  <c r="H164" i="7"/>
  <c r="D139" i="7"/>
  <c r="D119" i="7"/>
  <c r="H149" i="7"/>
  <c r="H119" i="7"/>
  <c r="F124" i="7"/>
  <c r="F174" i="7"/>
  <c r="H159" i="7"/>
  <c r="G134" i="7"/>
  <c r="G124" i="7"/>
  <c r="H129" i="7"/>
  <c r="F18" i="7"/>
  <c r="F33" i="7"/>
  <c r="D144" i="7"/>
  <c r="G174" i="7"/>
  <c r="E8" i="7"/>
  <c r="D124" i="7"/>
  <c r="E58" i="7"/>
  <c r="G119" i="7"/>
  <c r="D164" i="7"/>
  <c r="G189" i="7"/>
  <c r="E169" i="7"/>
  <c r="F13" i="7"/>
  <c r="F73" i="7"/>
  <c r="D154" i="7"/>
  <c r="E68" i="7"/>
  <c r="G144" i="7"/>
  <c r="G169" i="7"/>
  <c r="E119" i="7"/>
  <c r="G164" i="7"/>
  <c r="E174" i="7"/>
  <c r="D134" i="7"/>
  <c r="H184" i="7"/>
  <c r="H109" i="7"/>
  <c r="D179" i="7"/>
  <c r="E159" i="7"/>
  <c r="H144" i="7"/>
  <c r="F134" i="7"/>
  <c r="E73" i="7"/>
  <c r="E83" i="7"/>
  <c r="F68" i="7"/>
  <c r="F164" i="7"/>
  <c r="E18" i="7"/>
  <c r="E23" i="7"/>
  <c r="F189" i="7"/>
  <c r="F78" i="7"/>
  <c r="F179" i="7"/>
  <c r="F169" i="7"/>
  <c r="D10" i="7"/>
  <c r="F119" i="7"/>
  <c r="D174" i="7"/>
  <c r="F23" i="7"/>
  <c r="E63" i="7"/>
  <c r="E48" i="7"/>
  <c r="F53" i="7"/>
  <c r="D159" i="7"/>
  <c r="G114" i="7"/>
  <c r="D189" i="7"/>
  <c r="D149" i="7"/>
  <c r="G108" i="7" l="1"/>
  <c r="G109" i="7" s="1"/>
  <c r="H153" i="7"/>
  <c r="H154" i="7" s="1"/>
  <c r="G149" i="7"/>
  <c r="G179" i="7"/>
  <c r="H173" i="7"/>
  <c r="H188" i="7"/>
  <c r="H189" i="7" s="1"/>
  <c r="H139" i="7"/>
  <c r="H133" i="7"/>
  <c r="H123" i="7"/>
  <c r="F154" i="7"/>
  <c r="E184" i="7"/>
  <c r="F109" i="7"/>
  <c r="E33" i="7"/>
  <c r="F8" i="7"/>
  <c r="E179" i="7"/>
  <c r="E109" i="7"/>
  <c r="F144" i="7"/>
  <c r="F48" i="7"/>
  <c r="F28" i="7"/>
  <c r="F58" i="7"/>
  <c r="D184" i="7"/>
  <c r="D169" i="7"/>
  <c r="D60" i="7"/>
  <c r="D55" i="7"/>
  <c r="D25" i="7"/>
  <c r="D40" i="7"/>
  <c r="D85" i="7"/>
  <c r="D50" i="7"/>
  <c r="D51" i="7" s="1"/>
  <c r="D20" i="7"/>
  <c r="D21" i="7" s="1"/>
  <c r="D45" i="7"/>
  <c r="D80" i="7"/>
  <c r="D81" i="7" s="1"/>
  <c r="D75" i="7"/>
  <c r="D76" i="7" s="1"/>
  <c r="H48" i="7"/>
  <c r="H63" i="7"/>
  <c r="H83" i="7"/>
  <c r="D15" i="7"/>
  <c r="H88" i="7"/>
  <c r="H23" i="7"/>
  <c r="H58" i="7"/>
  <c r="D30" i="7"/>
  <c r="H43" i="7"/>
  <c r="H28" i="7"/>
  <c r="H68" i="7"/>
  <c r="H78" i="7"/>
  <c r="H38" i="7"/>
  <c r="H18" i="7"/>
  <c r="H73" i="7"/>
  <c r="H33" i="7"/>
  <c r="H53" i="7"/>
  <c r="A14" i="8"/>
  <c r="D11" i="7"/>
  <c r="D71" i="7"/>
  <c r="D66" i="7"/>
  <c r="D6" i="7"/>
  <c r="D36" i="7"/>
  <c r="H174" i="7" l="1"/>
  <c r="H134" i="7"/>
  <c r="H124" i="7"/>
  <c r="D26" i="7"/>
  <c r="D56" i="7"/>
  <c r="D41" i="7"/>
  <c r="D61" i="7"/>
  <c r="D86" i="7"/>
  <c r="D87" i="7" s="1"/>
  <c r="D46" i="7"/>
  <c r="D47" i="7" s="1"/>
  <c r="D16" i="7"/>
  <c r="D31" i="7"/>
  <c r="A15" i="8"/>
  <c r="D22" i="7"/>
  <c r="G191" i="7"/>
  <c r="D77" i="7"/>
  <c r="D7" i="7"/>
  <c r="E191" i="7"/>
  <c r="F191" i="7"/>
  <c r="H191" i="7"/>
  <c r="D191" i="7"/>
  <c r="D37" i="7"/>
  <c r="D52" i="7"/>
  <c r="D67" i="7"/>
  <c r="D72" i="7"/>
  <c r="D82" i="7"/>
  <c r="D12" i="7"/>
  <c r="E90" i="7"/>
  <c r="F90" i="7"/>
  <c r="D27" i="7" l="1"/>
  <c r="D28" i="7" s="1"/>
  <c r="D57" i="7"/>
  <c r="D42" i="7"/>
  <c r="D62" i="7"/>
  <c r="D32" i="7"/>
  <c r="D17" i="7"/>
  <c r="D18" i="7" s="1"/>
  <c r="H90" i="7"/>
  <c r="A16" i="8"/>
  <c r="D73" i="7"/>
  <c r="D83" i="7"/>
  <c r="D68" i="7"/>
  <c r="D38" i="7"/>
  <c r="D48" i="7"/>
  <c r="D8" i="7"/>
  <c r="D78" i="7"/>
  <c r="E91" i="7"/>
  <c r="D192" i="7"/>
  <c r="D23" i="7"/>
  <c r="D13" i="7"/>
  <c r="F91" i="7"/>
  <c r="D53" i="7"/>
  <c r="D88" i="7"/>
  <c r="H192" i="7"/>
  <c r="F192" i="7"/>
  <c r="E192" i="7"/>
  <c r="G192" i="7"/>
  <c r="D43" i="7" l="1"/>
  <c r="D58" i="7"/>
  <c r="D63" i="7"/>
  <c r="D33" i="7"/>
  <c r="H91" i="7"/>
  <c r="A17" i="8"/>
  <c r="F92" i="7"/>
  <c r="F193" i="7"/>
  <c r="G193" i="7"/>
  <c r="E193" i="7"/>
  <c r="H193" i="7"/>
  <c r="D193" i="7"/>
  <c r="E92" i="7"/>
  <c r="H92" i="7" l="1"/>
  <c r="A18" i="8"/>
  <c r="E194" i="7"/>
  <c r="E93" i="7"/>
  <c r="H194" i="7"/>
  <c r="G194" i="7"/>
  <c r="F93" i="7"/>
  <c r="D194" i="7"/>
  <c r="F194" i="7"/>
  <c r="D90" i="7"/>
  <c r="H93" i="7" l="1"/>
  <c r="A19" i="8"/>
  <c r="D91" i="7"/>
  <c r="A20" i="8" l="1"/>
  <c r="G196" i="7"/>
  <c r="D92" i="7"/>
  <c r="H196" i="7"/>
  <c r="D196" i="7"/>
  <c r="E196" i="7"/>
  <c r="F95" i="7"/>
  <c r="E95" i="7"/>
  <c r="F196" i="7"/>
  <c r="H95" i="7" l="1"/>
  <c r="F96" i="7"/>
  <c r="E197" i="7"/>
  <c r="H197" i="7"/>
  <c r="D93" i="7"/>
  <c r="G197" i="7"/>
  <c r="F197" i="7"/>
  <c r="E96" i="7"/>
  <c r="D197" i="7"/>
  <c r="H96" i="7" l="1"/>
  <c r="D198" i="7"/>
  <c r="E97" i="7"/>
  <c r="G198" i="7"/>
  <c r="H198" i="7"/>
  <c r="F97" i="7"/>
  <c r="F198" i="7"/>
  <c r="E198" i="7"/>
  <c r="K81" i="8" l="1"/>
  <c r="C84" i="8"/>
  <c r="H97" i="7"/>
  <c r="E199" i="7"/>
  <c r="F199" i="7"/>
  <c r="F98" i="7"/>
  <c r="G199" i="7"/>
  <c r="D199" i="7"/>
  <c r="D95" i="7"/>
  <c r="H199" i="7"/>
  <c r="E98" i="7"/>
  <c r="H98" i="7" l="1"/>
  <c r="D96" i="7"/>
  <c r="G201" i="7" l="1"/>
  <c r="F100" i="7"/>
  <c r="D97" i="7"/>
  <c r="E100" i="7"/>
  <c r="E201" i="7"/>
  <c r="H201" i="7"/>
  <c r="F201" i="7"/>
  <c r="D201" i="7"/>
  <c r="H100" i="7" l="1"/>
  <c r="D202" i="7"/>
  <c r="H202" i="7"/>
  <c r="E202" i="7"/>
  <c r="D98" i="7"/>
  <c r="F202" i="7"/>
  <c r="E101" i="7"/>
  <c r="F101" i="7"/>
  <c r="G202" i="7"/>
  <c r="H101" i="7" l="1"/>
  <c r="G203" i="7"/>
  <c r="F102" i="7"/>
  <c r="F203" i="7"/>
  <c r="E203" i="7"/>
  <c r="H203" i="7"/>
  <c r="E102" i="7"/>
  <c r="D203" i="7"/>
  <c r="H102" i="7" l="1"/>
  <c r="D204" i="7"/>
  <c r="H204" i="7"/>
  <c r="E103" i="7"/>
  <c r="E204" i="7"/>
  <c r="F204" i="7"/>
  <c r="F103" i="7"/>
  <c r="D100" i="7"/>
  <c r="G204" i="7"/>
  <c r="H103" i="7" l="1"/>
  <c r="D101" i="7"/>
  <c r="F205" i="7"/>
  <c r="E104" i="7"/>
  <c r="H205" i="7"/>
  <c r="G205" i="7"/>
  <c r="F104" i="7"/>
  <c r="E205" i="7"/>
  <c r="D205" i="7"/>
  <c r="H104" i="7" l="1"/>
  <c r="D102" i="7"/>
  <c r="D103" i="7" l="1"/>
  <c r="D104" i="7" l="1"/>
</calcChain>
</file>

<file path=xl/comments1.xml><?xml version="1.0" encoding="utf-8"?>
<comments xmlns="http://schemas.openxmlformats.org/spreadsheetml/2006/main">
  <authors>
    <author>Belen Zapata Diomedi</author>
  </authors>
  <commentList>
    <comment ref="F4" authorId="0" shapeId="0">
      <text>
        <r>
          <rPr>
            <b/>
            <sz val="9"/>
            <color indexed="81"/>
            <rFont val="Tahoma"/>
            <family val="2"/>
          </rPr>
          <t>Belen Zapata Diomedi:</t>
        </r>
        <r>
          <rPr>
            <sz val="9"/>
            <color indexed="81"/>
            <rFont val="Tahoma"/>
            <family val="2"/>
          </rPr>
          <t xml:space="preserve">
For calculation of adjusted DW</t>
        </r>
      </text>
    </comment>
    <comment ref="M4" authorId="0" shapeId="0">
      <text>
        <r>
          <rPr>
            <b/>
            <sz val="9"/>
            <color indexed="81"/>
            <rFont val="Tahoma"/>
            <family val="2"/>
          </rPr>
          <t>Belen Zapata Diomedi:</t>
        </r>
        <r>
          <rPr>
            <sz val="9"/>
            <color indexed="81"/>
            <rFont val="Tahoma"/>
            <family val="2"/>
          </rPr>
          <t xml:space="preserve">
For calculation of adjusted DW</t>
        </r>
      </text>
    </comment>
  </commentList>
</comments>
</file>

<file path=xl/comments2.xml><?xml version="1.0" encoding="utf-8"?>
<comments xmlns="http://schemas.openxmlformats.org/spreadsheetml/2006/main">
  <authors>
    <author>Belen Zapata-Diomedi</author>
  </authors>
  <commentList>
    <comment ref="AK7" authorId="0" shapeId="0">
      <text>
        <r>
          <rPr>
            <b/>
            <sz val="9"/>
            <color indexed="81"/>
            <rFont val="Tahoma"/>
            <family val="2"/>
          </rPr>
          <t>Belen Zapata-Diomedi:</t>
        </r>
        <r>
          <rPr>
            <sz val="9"/>
            <color indexed="81"/>
            <rFont val="Tahoma"/>
            <family val="2"/>
          </rPr>
          <t xml:space="preserve">
Adjusted by proportion of colon and rectum cancer to colon cancer from AIHW data incidence. </t>
        </r>
      </text>
    </comment>
  </commentList>
</comments>
</file>

<file path=xl/sharedStrings.xml><?xml version="1.0" encoding="utf-8"?>
<sst xmlns="http://schemas.openxmlformats.org/spreadsheetml/2006/main" count="20789" uniqueCount="164">
  <si>
    <t>Sex</t>
  </si>
  <si>
    <t>Male</t>
  </si>
  <si>
    <t>YLDs</t>
  </si>
  <si>
    <t>Female</t>
  </si>
  <si>
    <t xml:space="preserve">Age Range </t>
  </si>
  <si>
    <t>Pop</t>
  </si>
  <si>
    <t xml:space="preserve">0-4 </t>
  </si>
  <si>
    <t>Rate</t>
  </si>
  <si>
    <t>YLD</t>
  </si>
  <si>
    <t>Age group</t>
  </si>
  <si>
    <t>Males</t>
  </si>
  <si>
    <t>Females</t>
  </si>
  <si>
    <t>5-9</t>
  </si>
  <si>
    <t>10-14</t>
  </si>
  <si>
    <t>5 to 9</t>
  </si>
  <si>
    <t>10 to 14</t>
  </si>
  <si>
    <t>15 to 19</t>
  </si>
  <si>
    <t>20 to 24</t>
  </si>
  <si>
    <t>25 to 29</t>
  </si>
  <si>
    <t>30 to 34</t>
  </si>
  <si>
    <t>35 to 39</t>
  </si>
  <si>
    <t>40 to 44</t>
  </si>
  <si>
    <t>45 to 49</t>
  </si>
  <si>
    <t>50 to 54</t>
  </si>
  <si>
    <t>55 to 59</t>
  </si>
  <si>
    <t>60 to 64</t>
  </si>
  <si>
    <t>65 to 69</t>
  </si>
  <si>
    <t>70 to 74</t>
  </si>
  <si>
    <t>75 to 79</t>
  </si>
  <si>
    <t>Sum all ages</t>
  </si>
  <si>
    <t>Notes</t>
  </si>
  <si>
    <t>Ischemic heart disease</t>
  </si>
  <si>
    <t>Ischemic stroke</t>
  </si>
  <si>
    <t>Diabetes mellitus</t>
  </si>
  <si>
    <t>Breast cancer</t>
  </si>
  <si>
    <t>Colon and rectum cancer</t>
  </si>
  <si>
    <t>measure</t>
  </si>
  <si>
    <t>sex</t>
  </si>
  <si>
    <t>All Ages</t>
  </si>
  <si>
    <t>Prevalence</t>
  </si>
  <si>
    <t>DW raw</t>
  </si>
  <si>
    <t>DW adjusted</t>
  </si>
  <si>
    <t>Disease</t>
  </si>
  <si>
    <t>Age group (prev)</t>
  </si>
  <si>
    <t>Age group (YLD)</t>
  </si>
  <si>
    <t>IHD</t>
  </si>
  <si>
    <t>Ischeamic stroke</t>
  </si>
  <si>
    <t>DM</t>
  </si>
  <si>
    <t>Breast Cancer</t>
  </si>
  <si>
    <t>DW raw=YLD/Prevalence</t>
  </si>
  <si>
    <t xml:space="preserve">Not adjusting leads to an under estimation of DW, mainly, in older ages. </t>
  </si>
  <si>
    <t>DW calculated per 5 years age groups up to age 80, and then one DW for 80+</t>
  </si>
  <si>
    <t>Estimated</t>
  </si>
  <si>
    <t>Difference</t>
  </si>
  <si>
    <t>15 - 19</t>
  </si>
  <si>
    <t>20 - 24</t>
  </si>
  <si>
    <t>25 - 29</t>
  </si>
  <si>
    <t>30 - 34</t>
  </si>
  <si>
    <t>35 - 39</t>
  </si>
  <si>
    <t>40 - 44</t>
  </si>
  <si>
    <t>45 - 49</t>
  </si>
  <si>
    <t>50 - 54</t>
  </si>
  <si>
    <t>55 - 59</t>
  </si>
  <si>
    <t>60 - 64</t>
  </si>
  <si>
    <t>65 - 69</t>
  </si>
  <si>
    <t>70 - 74</t>
  </si>
  <si>
    <t>75 - 79</t>
  </si>
  <si>
    <t>80 - 84</t>
  </si>
  <si>
    <t>85 - 89</t>
  </si>
  <si>
    <t>90 - 94</t>
  </si>
  <si>
    <t>a</t>
  </si>
  <si>
    <t>b</t>
  </si>
  <si>
    <t>Plus 80</t>
  </si>
  <si>
    <t>Min</t>
  </si>
  <si>
    <t>Estimates for ages 65-75</t>
  </si>
  <si>
    <t>Interpolated YLD total rates (ln rates). Estimated the rates from age 50 to 75 (65 to 75 for females) using a linear function and solver to extrapolate values for plus 80. There is a margin or error, however, if exactly the same figures for reported 80 plus and estimated 80 plus there was an over estimation for both males and females in older age</t>
  </si>
  <si>
    <t>YLDs excluding modelled diseases</t>
  </si>
  <si>
    <t>Total Males</t>
  </si>
  <si>
    <t>Total females</t>
  </si>
  <si>
    <t>Rate excluding modelled diseases</t>
  </si>
  <si>
    <t xml:space="preserve">Total </t>
  </si>
  <si>
    <t>Use the following to cite data included in this download:</t>
  </si>
  <si>
    <t>Global Burden of Disease Study 2015.</t>
  </si>
  <si>
    <t>Global Burden of Disease Study 2015 (GBD 2015) Results.</t>
  </si>
  <si>
    <t>Seattle, United States: Institute for Health Metrics and Evaluation (IHME), 2016.</t>
  </si>
  <si>
    <t>Available from http://ghdx.healthdata.org/gbd-results-tool.</t>
  </si>
  <si>
    <t>For terms and conditions of use, please visit http://www.healthdata.org/about/terms-and-conditions</t>
  </si>
  <si>
    <t>location</t>
  </si>
  <si>
    <t>age</t>
  </si>
  <si>
    <t>cause</t>
  </si>
  <si>
    <t>metric</t>
  </si>
  <si>
    <t>year</t>
  </si>
  <si>
    <t>val</t>
  </si>
  <si>
    <t>upper</t>
  </si>
  <si>
    <t>lower</t>
  </si>
  <si>
    <t>YLDs (Years Lived with Disability)</t>
  </si>
  <si>
    <t>All causes</t>
  </si>
  <si>
    <t>Number</t>
  </si>
  <si>
    <t>DW adjusted: DW raw/(1-YLD rate per person all causes excluding modelled diseases)</t>
  </si>
  <si>
    <t>Data obtained from GBD data tool (http://ghdx.healthdata.org/gbd-results-tool)</t>
  </si>
  <si>
    <t>Estimates for ages 30-80</t>
  </si>
  <si>
    <t xml:space="preserve">Disability Weights </t>
  </si>
  <si>
    <t>NA</t>
  </si>
  <si>
    <t>Incidence (rates)</t>
  </si>
  <si>
    <t>Prevalence (rates)</t>
  </si>
  <si>
    <t>Remission (rates)</t>
  </si>
  <si>
    <t>Mortality (rates)</t>
  </si>
  <si>
    <t>Input</t>
  </si>
  <si>
    <t>Case fatality (rates)</t>
  </si>
  <si>
    <t>Duration (rates)</t>
  </si>
  <si>
    <t>RR mortality (number)</t>
  </si>
  <si>
    <t>Age of onset (years)</t>
  </si>
  <si>
    <t>Output</t>
  </si>
  <si>
    <t>Age</t>
  </si>
  <si>
    <t>0-4</t>
  </si>
  <si>
    <t>15-19</t>
  </si>
  <si>
    <t>20-24</t>
  </si>
  <si>
    <t>25-29</t>
  </si>
  <si>
    <t>30-34</t>
  </si>
  <si>
    <t>35-39</t>
  </si>
  <si>
    <t>40-44</t>
  </si>
  <si>
    <t>45-49</t>
  </si>
  <si>
    <t>50-54</t>
  </si>
  <si>
    <t>55-59</t>
  </si>
  <si>
    <t>60-64</t>
  </si>
  <si>
    <t>65-69</t>
  </si>
  <si>
    <t>70-74</t>
  </si>
  <si>
    <t>75-79</t>
  </si>
  <si>
    <t>80-84</t>
  </si>
  <si>
    <t>85-89</t>
  </si>
  <si>
    <t>90-94</t>
  </si>
  <si>
    <t>95-99</t>
  </si>
  <si>
    <t>100+</t>
  </si>
  <si>
    <t>Ratio with rates</t>
  </si>
  <si>
    <t>Ratio with numbers</t>
  </si>
  <si>
    <t xml:space="preserve">Colon and rectum cancer estimates to calculate ration prevalence dismod over prevalence raw to adjust cancer DWs. </t>
  </si>
  <si>
    <t>AGE</t>
  </si>
  <si>
    <t xml:space="preserve">Sequelae in GBD are mutually exclusive and collectively exhaustive and thus YLD estimates at each level of the hierchacy sum to the total of the level below. Prevalence and incidence aggregation is estimated at the level of individuals who may have more than one sequela or disease, and therefore and not additive. </t>
  </si>
  <si>
    <t xml:space="preserve">DWs for cancers are adjusted by the ratio of estimated prevalence with DISMOD including three inputs from GBD 2015 (prev, inc and mortality) over prevalence from GBD 2015. This is to account for the difference in estimates of the different assumption on remission. While GBD 2016 assumes remission, we dont. </t>
  </si>
  <si>
    <t xml:space="preserve">GBD 2016 data. </t>
  </si>
  <si>
    <t xml:space="preserve">This explains why we adjust DW. While prevalence accounts for morbidities, YLDs don’t. </t>
  </si>
  <si>
    <t xml:space="preserve">GBD 2016 Greater London Population  </t>
  </si>
  <si>
    <t>95 +</t>
  </si>
  <si>
    <t>Deaths</t>
  </si>
  <si>
    <t>Greater London</t>
  </si>
  <si>
    <t>Under 5</t>
  </si>
  <si>
    <t>Percent</t>
  </si>
  <si>
    <t>80 to 84</t>
  </si>
  <si>
    <t>85 to 89</t>
  </si>
  <si>
    <t>90 to 94</t>
  </si>
  <si>
    <t>95 plus</t>
  </si>
  <si>
    <t>Tracheal, bronchus, and lung cancer</t>
  </si>
  <si>
    <t>Incidence</t>
  </si>
  <si>
    <t>Rates for disease specific adjustment</t>
  </si>
  <si>
    <t xml:space="preserve">Breast cancer estimates to calculate ratio prevalence dismod over prevalence raw to adjust cancer DWs. </t>
  </si>
  <si>
    <t xml:space="preserve">UPDATE dw CALCS WITH ADJUSTMENT,NEED DISMOD OUTPUT IN 5-YR AGE GROUPS. </t>
  </si>
  <si>
    <t>Incidence (numbers)</t>
  </si>
  <si>
    <t>Prevalence (numbers)</t>
  </si>
  <si>
    <t>Remission (numbers)</t>
  </si>
  <si>
    <t>Mortality (numbers)</t>
  </si>
  <si>
    <t>Case fatality (numbers)</t>
  </si>
  <si>
    <t>Duration (numbers)</t>
  </si>
  <si>
    <t>Incidence (rate)</t>
  </si>
  <si>
    <t>Remission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</si>
</sst>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 #,##0.00_-;_-* &quot;-&quot;??_-;_-@_-"/>
    <numFmt numFmtId="164" formatCode="_-* #,##0_-;\-* #,##0_-;_-* &quot;-&quot;??_-;_-@_-"/>
    <numFmt numFmtId="165" formatCode="#,##0.00_ ;\-#,##0.00\ "/>
    <numFmt numFmtId="166" formatCode="_-* #,##0.000_-;\-* #,##0.000_-;_-* &quot;-&quot;??_-;_-@_-"/>
    <numFmt numFmtId="167" formatCode="_-* #,##0.0000_-;\-* #,##0.0000_-;_-* &quot;-&quot;??_-;_-@_-"/>
    <numFmt numFmtId="168" formatCode="_-* #,##0.00000_-;\-* #,##0.00000_-;_-* &quot;-&quot;??_-;_-@_-"/>
    <numFmt numFmtId="169" formatCode="0.000"/>
    <numFmt numFmtId="170" formatCode="0.0"/>
  </numFmts>
  <fonts count="26" x14ac:knownFonts="1">
    <font>
      <sz val="11"/>
      <color theme="1"/>
      <name val="Calibri"/>
      <family val="2"/>
      <scheme val="minor"/>
    </font>
    <font>
      <sz val="11"/>
      <color theme="1"/>
      <name val="Calibri"/>
      <family val="2"/>
      <scheme val="minor"/>
    </font>
    <font>
      <sz val="10"/>
      <name val="Arial"/>
      <family val="2"/>
    </font>
    <font>
      <sz val="10"/>
      <color theme="1"/>
      <name val="Arial"/>
      <family val="2"/>
    </font>
    <font>
      <b/>
      <sz val="10"/>
      <name val="Arial"/>
      <family val="2"/>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9"/>
      <color indexed="81"/>
      <name val="Tahoma"/>
      <family val="2"/>
    </font>
    <font>
      <b/>
      <sz val="9"/>
      <color indexed="81"/>
      <name val="Tahoma"/>
      <family val="2"/>
    </font>
    <font>
      <b/>
      <sz val="11"/>
      <color rgb="FF000000"/>
      <name val="Calibri"/>
      <family val="2"/>
      <scheme val="minor"/>
    </font>
    <font>
      <b/>
      <sz val="10"/>
      <color rgb="FF000000"/>
      <name val="Arial"/>
      <family val="2"/>
    </font>
    <font>
      <sz val="10"/>
      <color theme="1"/>
      <name val="Calibri"/>
      <family val="2"/>
      <scheme val="minor"/>
    </font>
  </fonts>
  <fills count="4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double">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6" applyNumberFormat="0" applyAlignment="0" applyProtection="0"/>
    <xf numFmtId="0" fontId="13" fillId="9" borderId="7" applyNumberFormat="0" applyAlignment="0" applyProtection="0"/>
    <xf numFmtId="0" fontId="14" fillId="9" borderId="6" applyNumberFormat="0" applyAlignment="0" applyProtection="0"/>
    <xf numFmtId="0" fontId="15" fillId="0" borderId="8" applyNumberFormat="0" applyFill="0" applyAlignment="0" applyProtection="0"/>
    <xf numFmtId="0" fontId="16" fillId="10" borderId="9" applyNumberFormat="0" applyAlignment="0" applyProtection="0"/>
    <xf numFmtId="0" fontId="17" fillId="0" borderId="0" applyNumberFormat="0" applyFill="0" applyBorder="0" applyAlignment="0" applyProtection="0"/>
    <xf numFmtId="0" fontId="1" fillId="11" borderId="10" applyNumberFormat="0" applyFont="0" applyAlignment="0" applyProtection="0"/>
    <xf numFmtId="0" fontId="18" fillId="0" borderId="0" applyNumberFormat="0" applyFill="0" applyBorder="0" applyAlignment="0" applyProtection="0"/>
    <xf numFmtId="0" fontId="5" fillId="0" borderId="11" applyNumberFormat="0" applyFill="0" applyAlignment="0" applyProtection="0"/>
    <xf numFmtId="0" fontId="19"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9" fillId="35" borderId="0" applyNumberFormat="0" applyBorder="0" applyAlignment="0" applyProtection="0"/>
    <xf numFmtId="0" fontId="20" fillId="0" borderId="0" applyNumberFormat="0" applyFill="0" applyBorder="0" applyAlignment="0" applyProtection="0"/>
  </cellStyleXfs>
  <cellXfs count="166">
    <xf numFmtId="0" fontId="0" fillId="0" borderId="0" xfId="0"/>
    <xf numFmtId="0" fontId="0" fillId="0" borderId="0" xfId="0" applyAlignment="1">
      <alignment wrapText="1"/>
    </xf>
    <xf numFmtId="0" fontId="5" fillId="0" borderId="0" xfId="0" applyFont="1"/>
    <xf numFmtId="0" fontId="5" fillId="3" borderId="0" xfId="0" applyFont="1" applyFill="1"/>
    <xf numFmtId="0" fontId="5" fillId="4" borderId="0" xfId="0" applyFont="1" applyFill="1"/>
    <xf numFmtId="0" fontId="0" fillId="0" borderId="1" xfId="0" applyBorder="1" applyAlignment="1">
      <alignment wrapText="1"/>
    </xf>
    <xf numFmtId="0" fontId="5" fillId="0" borderId="0" xfId="0" applyFont="1" applyAlignment="1">
      <alignment wrapText="1"/>
    </xf>
    <xf numFmtId="0" fontId="0" fillId="0" borderId="0" xfId="0" applyNumberFormat="1"/>
    <xf numFmtId="165" fontId="5" fillId="0" borderId="0" xfId="1" applyNumberFormat="1" applyFont="1"/>
    <xf numFmtId="165" fontId="0" fillId="0" borderId="0" xfId="1" applyNumberFormat="1" applyFont="1"/>
    <xf numFmtId="0" fontId="2" fillId="0" borderId="1" xfId="0" applyFont="1" applyBorder="1"/>
    <xf numFmtId="0" fontId="0" fillId="0" borderId="1" xfId="0" applyBorder="1"/>
    <xf numFmtId="0" fontId="5" fillId="0" borderId="1" xfId="0" applyFont="1" applyBorder="1"/>
    <xf numFmtId="0" fontId="5" fillId="0" borderId="1" xfId="0" applyFont="1" applyBorder="1" applyAlignment="1">
      <alignment wrapText="1"/>
    </xf>
    <xf numFmtId="0" fontId="5" fillId="0" borderId="2" xfId="0" applyFont="1" applyBorder="1"/>
    <xf numFmtId="0" fontId="0" fillId="0" borderId="2" xfId="0" applyBorder="1"/>
    <xf numFmtId="0" fontId="0" fillId="0" borderId="0" xfId="0" applyBorder="1"/>
    <xf numFmtId="166" fontId="0" fillId="0" borderId="0" xfId="1" applyNumberFormat="1" applyFont="1"/>
    <xf numFmtId="164" fontId="0" fillId="0" borderId="0" xfId="1" applyNumberFormat="1" applyFont="1"/>
    <xf numFmtId="164" fontId="0" fillId="0" borderId="2" xfId="1" applyNumberFormat="1" applyFont="1" applyBorder="1"/>
    <xf numFmtId="0" fontId="5" fillId="4" borderId="1" xfId="0" applyFont="1" applyFill="1" applyBorder="1"/>
    <xf numFmtId="0" fontId="0" fillId="4" borderId="1" xfId="0" applyFont="1" applyFill="1" applyBorder="1"/>
    <xf numFmtId="0" fontId="0" fillId="4" borderId="1" xfId="0" applyFill="1" applyBorder="1"/>
    <xf numFmtId="0" fontId="2" fillId="4" borderId="1" xfId="0" applyFont="1" applyFill="1" applyBorder="1"/>
    <xf numFmtId="0" fontId="4" fillId="0" borderId="1" xfId="0" applyFont="1" applyBorder="1" applyAlignment="1">
      <alignment wrapText="1"/>
    </xf>
    <xf numFmtId="43" fontId="0" fillId="0" borderId="1" xfId="0" applyNumberFormat="1" applyFont="1" applyBorder="1"/>
    <xf numFmtId="168" fontId="0" fillId="0" borderId="1" xfId="0" applyNumberFormat="1" applyFont="1" applyBorder="1"/>
    <xf numFmtId="164" fontId="0" fillId="0" borderId="1" xfId="0" applyNumberFormat="1" applyBorder="1"/>
    <xf numFmtId="43" fontId="1" fillId="0" borderId="1" xfId="1" applyNumberFormat="1" applyFont="1" applyBorder="1"/>
    <xf numFmtId="43" fontId="0" fillId="4" borderId="1" xfId="0" applyNumberFormat="1" applyFont="1" applyFill="1" applyBorder="1"/>
    <xf numFmtId="43" fontId="0" fillId="0" borderId="0" xfId="0" applyNumberFormat="1"/>
    <xf numFmtId="0" fontId="2" fillId="3" borderId="1" xfId="0" applyFont="1" applyFill="1" applyBorder="1"/>
    <xf numFmtId="0" fontId="5" fillId="3" borderId="1" xfId="0" applyFont="1" applyFill="1" applyBorder="1"/>
    <xf numFmtId="43" fontId="0" fillId="3" borderId="1" xfId="0" applyNumberFormat="1" applyFont="1" applyFill="1" applyBorder="1"/>
    <xf numFmtId="0" fontId="5" fillId="0" borderId="2" xfId="0" applyFont="1" applyBorder="1" applyAlignment="1">
      <alignment wrapText="1"/>
    </xf>
    <xf numFmtId="43" fontId="5" fillId="4" borderId="0" xfId="0" applyNumberFormat="1" applyFont="1" applyFill="1"/>
    <xf numFmtId="43" fontId="0" fillId="2" borderId="0" xfId="0" applyNumberFormat="1" applyFill="1"/>
    <xf numFmtId="0" fontId="0" fillId="0" borderId="1" xfId="0" applyFill="1" applyBorder="1" applyAlignment="1">
      <alignment wrapText="1"/>
    </xf>
    <xf numFmtId="0" fontId="5" fillId="36" borderId="0" xfId="0" applyFont="1" applyFill="1"/>
    <xf numFmtId="0" fontId="0" fillId="2" borderId="0" xfId="0" applyFill="1" applyBorder="1"/>
    <xf numFmtId="0" fontId="0" fillId="2" borderId="0" xfId="0" applyFill="1" applyBorder="1" applyAlignment="1">
      <alignment horizontal="left"/>
    </xf>
    <xf numFmtId="164" fontId="0" fillId="2" borderId="0" xfId="1" applyNumberFormat="1" applyFont="1" applyFill="1" applyBorder="1"/>
    <xf numFmtId="43" fontId="0" fillId="2" borderId="0" xfId="0" applyNumberFormat="1" applyFill="1" applyBorder="1"/>
    <xf numFmtId="0" fontId="5" fillId="2" borderId="0" xfId="0" applyFont="1" applyFill="1" applyBorder="1" applyAlignment="1">
      <alignment horizontal="left"/>
    </xf>
    <xf numFmtId="0" fontId="5" fillId="2" borderId="0" xfId="0" applyFont="1" applyFill="1" applyBorder="1"/>
    <xf numFmtId="0" fontId="23" fillId="2" borderId="0" xfId="0" applyFont="1" applyFill="1" applyBorder="1" applyAlignment="1">
      <alignment horizontal="right" wrapText="1"/>
    </xf>
    <xf numFmtId="3" fontId="1" fillId="2" borderId="0" xfId="0" applyNumberFormat="1" applyFont="1" applyFill="1" applyBorder="1"/>
    <xf numFmtId="166" fontId="0" fillId="0" borderId="1" xfId="0" applyNumberFormat="1" applyBorder="1"/>
    <xf numFmtId="164" fontId="5" fillId="2" borderId="0" xfId="1" applyNumberFormat="1" applyFont="1" applyFill="1" applyBorder="1"/>
    <xf numFmtId="43" fontId="5" fillId="2" borderId="0" xfId="0" applyNumberFormat="1" applyFont="1" applyFill="1" applyBorder="1"/>
    <xf numFmtId="164" fontId="0" fillId="2" borderId="0" xfId="0" applyNumberFormat="1" applyFill="1" applyBorder="1"/>
    <xf numFmtId="168" fontId="0" fillId="2" borderId="0" xfId="0" applyNumberFormat="1" applyFill="1" applyBorder="1"/>
    <xf numFmtId="0" fontId="5" fillId="0" borderId="12" xfId="0" applyFont="1" applyBorder="1" applyAlignment="1">
      <alignment wrapText="1"/>
    </xf>
    <xf numFmtId="43" fontId="0" fillId="0" borderId="1" xfId="0" applyNumberFormat="1" applyBorder="1" applyAlignment="1">
      <alignment wrapText="1"/>
    </xf>
    <xf numFmtId="43" fontId="0" fillId="0" borderId="0" xfId="0" applyNumberFormat="1" applyBorder="1" applyAlignment="1">
      <alignment wrapText="1"/>
    </xf>
    <xf numFmtId="43" fontId="5" fillId="0" borderId="1" xfId="0" applyNumberFormat="1" applyFont="1" applyBorder="1" applyAlignment="1">
      <alignment wrapText="1"/>
    </xf>
    <xf numFmtId="164" fontId="0" fillId="0" borderId="0" xfId="0" applyNumberFormat="1" applyBorder="1"/>
    <xf numFmtId="166" fontId="0" fillId="0" borderId="0" xfId="0" applyNumberFormat="1" applyBorder="1"/>
    <xf numFmtId="0" fontId="5" fillId="0" borderId="15" xfId="0" applyFont="1" applyBorder="1" applyAlignment="1">
      <alignment wrapText="1"/>
    </xf>
    <xf numFmtId="0" fontId="5" fillId="0" borderId="16" xfId="0" applyFont="1" applyBorder="1" applyAlignment="1">
      <alignment wrapText="1"/>
    </xf>
    <xf numFmtId="0" fontId="1" fillId="0" borderId="0" xfId="0" applyFont="1" applyBorder="1"/>
    <xf numFmtId="3" fontId="1" fillId="0" borderId="0" xfId="0" applyNumberFormat="1" applyFont="1" applyBorder="1"/>
    <xf numFmtId="49" fontId="3" fillId="2" borderId="1" xfId="0" applyNumberFormat="1" applyFont="1" applyFill="1" applyBorder="1"/>
    <xf numFmtId="49" fontId="2" fillId="2" borderId="1" xfId="0" applyNumberFormat="1" applyFont="1" applyFill="1" applyBorder="1"/>
    <xf numFmtId="49" fontId="2" fillId="2" borderId="1" xfId="0" applyNumberFormat="1" applyFont="1" applyFill="1" applyBorder="1" applyAlignment="1">
      <alignment horizontal="left"/>
    </xf>
    <xf numFmtId="0" fontId="24" fillId="2" borderId="1" xfId="0" applyFont="1" applyFill="1" applyBorder="1" applyAlignment="1">
      <alignment horizontal="right" wrapText="1"/>
    </xf>
    <xf numFmtId="3" fontId="25" fillId="2" borderId="1" xfId="0" applyNumberFormat="1" applyFont="1" applyFill="1" applyBorder="1"/>
    <xf numFmtId="0" fontId="5" fillId="37" borderId="0" xfId="0" applyFont="1" applyFill="1" applyBorder="1"/>
    <xf numFmtId="0" fontId="0" fillId="37" borderId="0" xfId="0" applyFill="1" applyBorder="1"/>
    <xf numFmtId="3" fontId="1" fillId="0" borderId="17" xfId="0" applyNumberFormat="1" applyFont="1" applyBorder="1"/>
    <xf numFmtId="49" fontId="4" fillId="2" borderId="17" xfId="0" applyNumberFormat="1" applyFont="1" applyFill="1" applyBorder="1" applyAlignment="1">
      <alignment horizontal="left"/>
    </xf>
    <xf numFmtId="3" fontId="5" fillId="37" borderId="1" xfId="0" applyNumberFormat="1" applyFont="1" applyFill="1" applyBorder="1"/>
    <xf numFmtId="0" fontId="1" fillId="2" borderId="0" xfId="0" applyFont="1" applyFill="1" applyBorder="1"/>
    <xf numFmtId="0" fontId="0" fillId="38" borderId="1" xfId="0" applyFill="1" applyBorder="1" applyAlignment="1">
      <alignment wrapText="1"/>
    </xf>
    <xf numFmtId="0" fontId="5" fillId="2" borderId="2" xfId="0" applyFont="1" applyFill="1" applyBorder="1" applyAlignment="1">
      <alignment wrapText="1"/>
    </xf>
    <xf numFmtId="0" fontId="5" fillId="2" borderId="0" xfId="0" applyFont="1" applyFill="1"/>
    <xf numFmtId="0" fontId="0" fillId="2" borderId="0" xfId="0" applyFill="1"/>
    <xf numFmtId="0" fontId="5" fillId="0" borderId="1" xfId="0" applyFont="1" applyBorder="1" applyAlignment="1">
      <alignment horizontal="center" wrapText="1"/>
    </xf>
    <xf numFmtId="2" fontId="1" fillId="0" borderId="1" xfId="1" applyNumberFormat="1" applyFont="1" applyBorder="1"/>
    <xf numFmtId="43" fontId="5" fillId="2" borderId="0" xfId="0" applyNumberFormat="1" applyFont="1" applyFill="1"/>
    <xf numFmtId="0" fontId="0" fillId="0" borderId="1" xfId="0" applyBorder="1" applyAlignment="1">
      <alignment horizontal="center" wrapText="1"/>
    </xf>
    <xf numFmtId="0" fontId="5" fillId="0" borderId="19" xfId="0" applyFont="1" applyBorder="1" applyAlignment="1">
      <alignment wrapText="1"/>
    </xf>
    <xf numFmtId="0" fontId="5" fillId="0" borderId="0" xfId="0" applyFont="1" applyFill="1" applyBorder="1" applyAlignment="1">
      <alignment wrapText="1"/>
    </xf>
    <xf numFmtId="0" fontId="5" fillId="37" borderId="0" xfId="0" applyFont="1" applyFill="1"/>
    <xf numFmtId="43" fontId="5" fillId="37" borderId="0" xfId="0" applyNumberFormat="1" applyFont="1" applyFill="1"/>
    <xf numFmtId="0" fontId="0" fillId="37" borderId="0" xfId="0" applyFill="1"/>
    <xf numFmtId="169" fontId="0" fillId="2" borderId="0" xfId="0" applyNumberFormat="1" applyFill="1"/>
    <xf numFmtId="170" fontId="0" fillId="2" borderId="0" xfId="0" applyNumberFormat="1" applyFill="1"/>
    <xf numFmtId="0" fontId="0" fillId="0" borderId="0" xfId="0" applyBorder="1" applyAlignment="1">
      <alignment wrapText="1"/>
    </xf>
    <xf numFmtId="0" fontId="0" fillId="0" borderId="24" xfId="0" applyBorder="1" applyAlignment="1">
      <alignment wrapText="1"/>
    </xf>
    <xf numFmtId="49" fontId="0" fillId="0" borderId="23" xfId="0" applyNumberFormat="1" applyBorder="1"/>
    <xf numFmtId="49" fontId="0" fillId="2" borderId="23" xfId="0" applyNumberFormat="1" applyFill="1" applyBorder="1"/>
    <xf numFmtId="0" fontId="0" fillId="2" borderId="0" xfId="0" applyFill="1" applyBorder="1" applyAlignment="1">
      <alignment wrapText="1"/>
    </xf>
    <xf numFmtId="0" fontId="0" fillId="2" borderId="24" xfId="0" applyFill="1" applyBorder="1" applyAlignment="1">
      <alignment wrapText="1"/>
    </xf>
    <xf numFmtId="49" fontId="0" fillId="2" borderId="15" xfId="0" applyNumberFormat="1" applyFill="1" applyBorder="1"/>
    <xf numFmtId="0" fontId="0" fillId="2" borderId="16" xfId="0" applyFill="1" applyBorder="1" applyAlignment="1">
      <alignment wrapText="1"/>
    </xf>
    <xf numFmtId="0" fontId="0" fillId="2" borderId="19" xfId="0" applyFill="1" applyBorder="1" applyAlignment="1">
      <alignment wrapText="1"/>
    </xf>
    <xf numFmtId="0" fontId="0" fillId="39" borderId="1" xfId="0" applyFill="1" applyBorder="1" applyAlignment="1">
      <alignment wrapText="1"/>
    </xf>
    <xf numFmtId="0" fontId="0" fillId="39" borderId="0" xfId="0" applyFill="1" applyBorder="1" applyAlignment="1">
      <alignment wrapText="1"/>
    </xf>
    <xf numFmtId="0" fontId="0" fillId="39" borderId="16" xfId="0" applyFill="1" applyBorder="1" applyAlignment="1">
      <alignment wrapText="1"/>
    </xf>
    <xf numFmtId="0" fontId="0" fillId="36" borderId="1" xfId="0" applyFill="1" applyBorder="1" applyAlignment="1">
      <alignment wrapText="1"/>
    </xf>
    <xf numFmtId="0" fontId="0" fillId="36" borderId="0" xfId="0" applyFill="1" applyBorder="1" applyAlignment="1">
      <alignment wrapText="1"/>
    </xf>
    <xf numFmtId="0" fontId="0" fillId="36" borderId="16" xfId="0" applyFill="1" applyBorder="1" applyAlignment="1">
      <alignment wrapText="1"/>
    </xf>
    <xf numFmtId="43" fontId="0" fillId="2" borderId="25" xfId="1" applyFont="1" applyFill="1" applyBorder="1"/>
    <xf numFmtId="43" fontId="0" fillId="2" borderId="26" xfId="1" applyFont="1" applyFill="1" applyBorder="1"/>
    <xf numFmtId="43" fontId="0" fillId="2" borderId="23" xfId="1" applyFont="1" applyFill="1" applyBorder="1"/>
    <xf numFmtId="43" fontId="0" fillId="2" borderId="15" xfId="1" applyFont="1" applyFill="1" applyBorder="1"/>
    <xf numFmtId="43" fontId="0" fillId="2" borderId="27" xfId="1" applyFont="1" applyFill="1" applyBorder="1"/>
    <xf numFmtId="0" fontId="5" fillId="0" borderId="0" xfId="0" applyFont="1" applyBorder="1" applyAlignment="1">
      <alignment wrapText="1"/>
    </xf>
    <xf numFmtId="43" fontId="5" fillId="39" borderId="12" xfId="1" applyFont="1" applyFill="1" applyBorder="1" applyAlignment="1">
      <alignment wrapText="1"/>
    </xf>
    <xf numFmtId="0" fontId="5" fillId="39" borderId="27" xfId="0" applyFont="1" applyFill="1" applyBorder="1" applyAlignment="1">
      <alignment wrapText="1"/>
    </xf>
    <xf numFmtId="0" fontId="0" fillId="0" borderId="28" xfId="0" applyBorder="1" applyAlignment="1">
      <alignment wrapText="1"/>
    </xf>
    <xf numFmtId="49" fontId="0" fillId="0" borderId="25" xfId="0" applyNumberFormat="1" applyBorder="1"/>
    <xf numFmtId="49" fontId="0" fillId="2" borderId="25" xfId="0" applyNumberFormat="1" applyFill="1" applyBorder="1"/>
    <xf numFmtId="49" fontId="0" fillId="2" borderId="26" xfId="0" applyNumberFormat="1" applyFill="1" applyBorder="1"/>
    <xf numFmtId="0" fontId="5" fillId="39" borderId="12" xfId="0" applyFont="1" applyFill="1" applyBorder="1" applyAlignment="1">
      <alignment wrapText="1"/>
    </xf>
    <xf numFmtId="43" fontId="5" fillId="36" borderId="12" xfId="1" applyFont="1" applyFill="1" applyBorder="1" applyAlignment="1">
      <alignment wrapText="1"/>
    </xf>
    <xf numFmtId="0" fontId="5" fillId="36" borderId="12" xfId="0" applyFont="1" applyFill="1" applyBorder="1" applyAlignment="1">
      <alignment wrapText="1"/>
    </xf>
    <xf numFmtId="0" fontId="5" fillId="36" borderId="29" xfId="0" applyFont="1" applyFill="1" applyBorder="1" applyAlignment="1">
      <alignment wrapText="1"/>
    </xf>
    <xf numFmtId="49" fontId="0" fillId="0" borderId="27" xfId="0" applyNumberFormat="1" applyBorder="1"/>
    <xf numFmtId="164" fontId="5" fillId="2" borderId="2" xfId="1" applyNumberFormat="1" applyFont="1" applyFill="1" applyBorder="1"/>
    <xf numFmtId="164" fontId="5" fillId="2" borderId="2" xfId="0" applyNumberFormat="1" applyFont="1" applyFill="1" applyBorder="1" applyAlignment="1">
      <alignment horizontal="left"/>
    </xf>
    <xf numFmtId="164" fontId="0" fillId="0" borderId="1" xfId="1" applyNumberFormat="1" applyFont="1" applyFill="1" applyBorder="1"/>
    <xf numFmtId="0" fontId="5" fillId="40" borderId="2" xfId="0" applyFont="1" applyFill="1" applyBorder="1" applyAlignment="1">
      <alignment wrapText="1"/>
    </xf>
    <xf numFmtId="167" fontId="0" fillId="40" borderId="0" xfId="1" applyNumberFormat="1" applyFont="1" applyFill="1"/>
    <xf numFmtId="164" fontId="5" fillId="40" borderId="2" xfId="1" applyNumberFormat="1" applyFont="1" applyFill="1" applyBorder="1"/>
    <xf numFmtId="166" fontId="0" fillId="40" borderId="0" xfId="1" applyNumberFormat="1" applyFont="1" applyFill="1"/>
    <xf numFmtId="164" fontId="0" fillId="40" borderId="2" xfId="1" applyNumberFormat="1" applyFont="1" applyFill="1" applyBorder="1"/>
    <xf numFmtId="43" fontId="0" fillId="0" borderId="0" xfId="1" applyNumberFormat="1" applyFont="1"/>
    <xf numFmtId="43" fontId="5" fillId="38" borderId="0" xfId="0" applyNumberFormat="1" applyFont="1" applyFill="1"/>
    <xf numFmtId="0" fontId="5" fillId="38" borderId="0" xfId="0" applyFont="1" applyFill="1" applyBorder="1" applyAlignment="1">
      <alignment wrapText="1"/>
    </xf>
    <xf numFmtId="0" fontId="0" fillId="0" borderId="33" xfId="0" applyBorder="1"/>
    <xf numFmtId="0" fontId="0" fillId="0" borderId="33" xfId="0" applyBorder="1" applyAlignment="1">
      <alignment wrapText="1"/>
    </xf>
    <xf numFmtId="0" fontId="0" fillId="36" borderId="33" xfId="0" applyFill="1" applyBorder="1" applyAlignment="1">
      <alignment wrapText="1"/>
    </xf>
    <xf numFmtId="49" fontId="0" fillId="0" borderId="20" xfId="0" applyNumberFormat="1" applyBorder="1"/>
    <xf numFmtId="0" fontId="0" fillId="2" borderId="21" xfId="0" applyFill="1" applyBorder="1"/>
    <xf numFmtId="0" fontId="0" fillId="2" borderId="22" xfId="0" applyFill="1" applyBorder="1"/>
    <xf numFmtId="0" fontId="0" fillId="2" borderId="24" xfId="0" applyFill="1" applyBorder="1"/>
    <xf numFmtId="0" fontId="0" fillId="2" borderId="16" xfId="0" applyFill="1" applyBorder="1"/>
    <xf numFmtId="0" fontId="0" fillId="2" borderId="19" xfId="0" applyFill="1" applyBorder="1"/>
    <xf numFmtId="0" fontId="0" fillId="36" borderId="21" xfId="0" applyFill="1" applyBorder="1"/>
    <xf numFmtId="0" fontId="0" fillId="36" borderId="0" xfId="0" applyFill="1" applyBorder="1"/>
    <xf numFmtId="0" fontId="0" fillId="36" borderId="16" xfId="0" applyFill="1" applyBorder="1"/>
    <xf numFmtId="2" fontId="0" fillId="2" borderId="0" xfId="0" applyNumberFormat="1" applyFill="1"/>
    <xf numFmtId="0" fontId="0" fillId="0" borderId="34" xfId="0" applyBorder="1"/>
    <xf numFmtId="0" fontId="0" fillId="0" borderId="35" xfId="0" applyBorder="1" applyAlignment="1">
      <alignment wrapText="1"/>
    </xf>
    <xf numFmtId="0" fontId="0" fillId="39" borderId="35" xfId="0" applyFill="1" applyBorder="1" applyAlignment="1">
      <alignment wrapText="1"/>
    </xf>
    <xf numFmtId="0" fontId="0" fillId="0" borderId="36" xfId="0" applyBorder="1" applyAlignment="1">
      <alignment wrapText="1"/>
    </xf>
    <xf numFmtId="0" fontId="0" fillId="2" borderId="23" xfId="0" applyFill="1" applyBorder="1"/>
    <xf numFmtId="0" fontId="0" fillId="2" borderId="15" xfId="0" applyFill="1" applyBorder="1"/>
    <xf numFmtId="0" fontId="0" fillId="39" borderId="0" xfId="0" applyFill="1" applyBorder="1"/>
    <xf numFmtId="0" fontId="0" fillId="0" borderId="37" xfId="0" applyBorder="1"/>
    <xf numFmtId="0" fontId="0" fillId="0" borderId="38" xfId="0" applyBorder="1" applyAlignment="1">
      <alignment wrapText="1"/>
    </xf>
    <xf numFmtId="0" fontId="5" fillId="39" borderId="16" xfId="0" applyFont="1" applyFill="1" applyBorder="1"/>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0" fontId="0" fillId="0" borderId="1" xfId="0" applyBorder="1" applyAlignment="1">
      <alignment horizontal="center" wrapText="1"/>
    </xf>
    <xf numFmtId="0" fontId="0" fillId="0" borderId="38" xfId="0" applyBorder="1" applyAlignment="1">
      <alignment horizontal="center" wrapText="1"/>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0" fillId="0" borderId="33" xfId="0" applyBorder="1" applyAlignment="1">
      <alignment horizontal="center" wrapText="1"/>
    </xf>
    <xf numFmtId="0" fontId="5" fillId="0" borderId="13" xfId="0" applyFont="1" applyBorder="1" applyAlignment="1">
      <alignment horizontal="center"/>
    </xf>
    <xf numFmtId="0" fontId="5" fillId="0" borderId="14" xfId="0" applyFont="1" applyBorder="1" applyAlignment="1">
      <alignment horizontal="center"/>
    </xf>
    <xf numFmtId="0" fontId="5" fillId="0" borderId="18"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1"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2"/>
    <cellStyle name="Total" xfId="17" builtinId="25" customBuiltin="1"/>
    <cellStyle name="Warning Text" xfId="14" builtinId="11" customBuiltin="1"/>
  </cellStyles>
  <dxfs count="0"/>
  <tableStyles count="0" defaultTableStyle="TableStyleMedium2" defaultPivotStyle="PivotStyleLight16"/>
  <colors>
    <mruColors>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YLDs</a:t>
            </a:r>
            <a:r>
              <a:rPr lang="en-AU" baseline="0"/>
              <a:t> rates males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9126014420611"/>
          <c:y val="0.17634270353886924"/>
          <c:w val="0.83767369596041874"/>
          <c:h val="0.68224022721797462"/>
        </c:manualLayout>
      </c:layout>
      <c:scatterChart>
        <c:scatterStyle val="smoothMarker"/>
        <c:varyColors val="0"/>
        <c:ser>
          <c:idx val="0"/>
          <c:order val="0"/>
          <c:tx>
            <c:v>Observed</c:v>
          </c:tx>
          <c:spPr>
            <a:ln w="19050" cap="rnd">
              <a:solidFill>
                <a:schemeClr val="accent1"/>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F83C-44BD-B6E1-193F59902347}"/>
            </c:ext>
          </c:extLst>
        </c:ser>
        <c:ser>
          <c:idx val="1"/>
          <c:order val="1"/>
          <c:tx>
            <c:strRef>
              <c:f>YLDs_all_cause!#REF!</c:f>
              <c:strCache>
                <c:ptCount val="1"/>
                <c:pt idx="0">
                  <c:v>#REF!</c:v>
                </c:pt>
              </c:strCache>
            </c:strRef>
          </c:tx>
          <c:spPr>
            <a:ln w="19050" cap="rnd">
              <a:solidFill>
                <a:schemeClr val="accent2"/>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85A4-4C73-BB0F-3EF992B164A8}"/>
            </c:ext>
          </c:extLst>
        </c:ser>
        <c:ser>
          <c:idx val="2"/>
          <c:order val="2"/>
          <c:tx>
            <c:strRef>
              <c:f>YLDs_all_cause!#REF!</c:f>
              <c:strCache>
                <c:ptCount val="1"/>
                <c:pt idx="0">
                  <c:v>#REF!</c:v>
                </c:pt>
              </c:strCache>
            </c:strRef>
          </c:tx>
          <c:spPr>
            <a:ln w="98425" cap="rnd">
              <a:solidFill>
                <a:schemeClr val="accent3">
                  <a:alpha val="47000"/>
                </a:schemeClr>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1-85A4-4C73-BB0F-3EF992B164A8}"/>
            </c:ext>
          </c:extLst>
        </c:ser>
        <c:dLbls>
          <c:showLegendKey val="0"/>
          <c:showVal val="0"/>
          <c:showCatName val="0"/>
          <c:showSerName val="0"/>
          <c:showPercent val="0"/>
          <c:showBubbleSize val="0"/>
        </c:dLbls>
        <c:axId val="204880856"/>
        <c:axId val="396616952"/>
      </c:scatterChart>
      <c:valAx>
        <c:axId val="204880856"/>
        <c:scaling>
          <c:orientation val="minMax"/>
          <c:max val="1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616952"/>
        <c:crosses val="autoZero"/>
        <c:crossBetween val="midCat"/>
      </c:valAx>
      <c:valAx>
        <c:axId val="396616952"/>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80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YLDs</a:t>
            </a:r>
            <a:r>
              <a:rPr lang="en-AU" baseline="0"/>
              <a:t> rates females</a:t>
            </a:r>
            <a:endParaRPr lang="en-AU"/>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9126014420611"/>
          <c:y val="0.1860045392876615"/>
          <c:w val="0.83767369596041874"/>
          <c:h val="0.68224022721797462"/>
        </c:manualLayout>
      </c:layout>
      <c:scatterChart>
        <c:scatterStyle val="smoothMarker"/>
        <c:varyColors val="0"/>
        <c:ser>
          <c:idx val="0"/>
          <c:order val="0"/>
          <c:tx>
            <c:v>Observed</c:v>
          </c:tx>
          <c:spPr>
            <a:ln w="19050" cap="rnd">
              <a:solidFill>
                <a:schemeClr val="accent1"/>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F83C-44BD-B6E1-193F59902347}"/>
            </c:ext>
          </c:extLst>
        </c:ser>
        <c:ser>
          <c:idx val="1"/>
          <c:order val="1"/>
          <c:tx>
            <c:strRef>
              <c:f>YLDs_all_cause!#REF!</c:f>
              <c:strCache>
                <c:ptCount val="1"/>
                <c:pt idx="0">
                  <c:v>#REF!</c:v>
                </c:pt>
              </c:strCache>
            </c:strRef>
          </c:tx>
          <c:spPr>
            <a:ln w="19050" cap="rnd">
              <a:solidFill>
                <a:schemeClr val="accent2"/>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A8F6-47F0-BE7F-3F180F5420FB}"/>
            </c:ext>
          </c:extLst>
        </c:ser>
        <c:ser>
          <c:idx val="2"/>
          <c:order val="2"/>
          <c:tx>
            <c:strRef>
              <c:f>YLDs_all_cause!#REF!</c:f>
              <c:strCache>
                <c:ptCount val="1"/>
                <c:pt idx="0">
                  <c:v>#REF!</c:v>
                </c:pt>
              </c:strCache>
            </c:strRef>
          </c:tx>
          <c:spPr>
            <a:ln w="98425" cap="rnd">
              <a:solidFill>
                <a:schemeClr val="accent3">
                  <a:alpha val="47000"/>
                </a:schemeClr>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1-A8F6-47F0-BE7F-3F180F5420FB}"/>
            </c:ext>
          </c:extLst>
        </c:ser>
        <c:dLbls>
          <c:showLegendKey val="0"/>
          <c:showVal val="0"/>
          <c:showCatName val="0"/>
          <c:showSerName val="0"/>
          <c:showPercent val="0"/>
          <c:showBubbleSize val="0"/>
        </c:dLbls>
        <c:axId val="396627680"/>
        <c:axId val="203374520"/>
      </c:scatterChart>
      <c:valAx>
        <c:axId val="396627680"/>
        <c:scaling>
          <c:orientation val="minMax"/>
          <c:max val="1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74520"/>
        <c:crosses val="autoZero"/>
        <c:crossBetween val="midCat"/>
      </c:valAx>
      <c:valAx>
        <c:axId val="203374520"/>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62768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304800</xdr:colOff>
      <xdr:row>34</xdr:row>
      <xdr:rowOff>171450</xdr:rowOff>
    </xdr:from>
    <xdr:to>
      <xdr:col>7</xdr:col>
      <xdr:colOff>0</xdr:colOff>
      <xdr:row>55</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581025</xdr:colOff>
      <xdr:row>73</xdr:row>
      <xdr:rowOff>9525</xdr:rowOff>
    </xdr:from>
    <xdr:ext cx="4767011" cy="264560"/>
    <xdr:sp macro="" textlink="">
      <xdr:nvSpPr>
        <xdr:cNvPr id="8" name="TextBox 7"/>
        <xdr:cNvSpPr txBox="1"/>
      </xdr:nvSpPr>
      <xdr:spPr>
        <a:xfrm>
          <a:off x="4114800" y="13916025"/>
          <a:ext cx="4767011" cy="264560"/>
        </a:xfrm>
        <a:prstGeom prst="rect">
          <a:avLst/>
        </a:prstGeom>
        <a:solidFill>
          <a:schemeClr val="accent4"/>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U" sz="1100"/>
            <a:t>Left here, the difference</a:t>
          </a:r>
          <a:r>
            <a:rPr lang="en-AU" sz="1100" baseline="0"/>
            <a:t> between plus 80 estimated and observed is a bit large. </a:t>
          </a:r>
          <a:endParaRPr lang="en-AU" sz="1100"/>
        </a:p>
      </xdr:txBody>
    </xdr:sp>
    <xdr:clientData/>
  </xdr:oneCellAnchor>
  <xdr:twoCellAnchor>
    <xdr:from>
      <xdr:col>8</xdr:col>
      <xdr:colOff>285750</xdr:colOff>
      <xdr:row>27</xdr:row>
      <xdr:rowOff>95250</xdr:rowOff>
    </xdr:from>
    <xdr:to>
      <xdr:col>14</xdr:col>
      <xdr:colOff>0</xdr:colOff>
      <xdr:row>48</xdr:row>
      <xdr:rowOff>38100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9</xdr:col>
      <xdr:colOff>361950</xdr:colOff>
      <xdr:row>3</xdr:row>
      <xdr:rowOff>257174</xdr:rowOff>
    </xdr:from>
    <xdr:ext cx="2771775" cy="1297919"/>
    <xdr:sp macro="" textlink="">
      <xdr:nvSpPr>
        <xdr:cNvPr id="3" name="TextBox 2"/>
        <xdr:cNvSpPr txBox="1"/>
      </xdr:nvSpPr>
      <xdr:spPr>
        <a:xfrm>
          <a:off x="6143625" y="1476374"/>
          <a:ext cx="2771775" cy="129791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spAutoFit/>
        </a:bodyPr>
        <a:lstStyle/>
        <a:p>
          <a:r>
            <a:rPr lang="en-AU" sz="1100"/>
            <a:t>Prevalence</a:t>
          </a:r>
          <a:r>
            <a:rPr lang="en-AU" sz="1100" baseline="0"/>
            <a:t> estimates used to calculate DW are an underestiamtion for our model as GBD 2016 assumes remission after 10 years (except for life long sequelae). This results in an over estimation of DW. To fix this, we estimated a ratio of prevalence estimated with Dismod and raw prevalence from GBD</a:t>
          </a:r>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topLeftCell="A10" workbookViewId="0">
      <selection activeCell="A32" sqref="A32"/>
    </sheetView>
  </sheetViews>
  <sheetFormatPr defaultRowHeight="15" x14ac:dyDescent="0.25"/>
  <cols>
    <col min="2" max="2" width="94.5703125" customWidth="1"/>
    <col min="3" max="3" width="39.42578125" customWidth="1"/>
    <col min="5" max="5" width="11" customWidth="1"/>
  </cols>
  <sheetData>
    <row r="2" spans="2:3" x14ac:dyDescent="0.25">
      <c r="B2" s="6" t="s">
        <v>30</v>
      </c>
    </row>
    <row r="3" spans="2:3" x14ac:dyDescent="0.25">
      <c r="B3" s="5" t="s">
        <v>99</v>
      </c>
    </row>
    <row r="4" spans="2:3" x14ac:dyDescent="0.25">
      <c r="B4" s="5" t="s">
        <v>49</v>
      </c>
    </row>
    <row r="5" spans="2:3" x14ac:dyDescent="0.25">
      <c r="B5" s="5" t="s">
        <v>98</v>
      </c>
    </row>
    <row r="6" spans="2:3" x14ac:dyDescent="0.25">
      <c r="B6" s="37" t="s">
        <v>50</v>
      </c>
    </row>
    <row r="7" spans="2:3" x14ac:dyDescent="0.25">
      <c r="B7" s="37" t="s">
        <v>51</v>
      </c>
    </row>
    <row r="8" spans="2:3" ht="60" x14ac:dyDescent="0.25">
      <c r="B8" s="73" t="s">
        <v>75</v>
      </c>
    </row>
    <row r="11" spans="2:3" x14ac:dyDescent="0.25">
      <c r="B11" s="11" t="s">
        <v>139</v>
      </c>
    </row>
    <row r="12" spans="2:3" ht="60" x14ac:dyDescent="0.25">
      <c r="B12" s="37" t="s">
        <v>137</v>
      </c>
      <c r="C12" s="80" t="s">
        <v>140</v>
      </c>
    </row>
    <row r="13" spans="2:3" ht="60" x14ac:dyDescent="0.25">
      <c r="B13" s="37"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5"/>
  <sheetViews>
    <sheetView workbookViewId="0">
      <selection activeCell="C30" sqref="C30"/>
    </sheetView>
  </sheetViews>
  <sheetFormatPr defaultRowHeight="15" x14ac:dyDescent="0.25"/>
  <cols>
    <col min="2" max="2" width="11.42578125" style="16" bestFit="1" customWidth="1"/>
    <col min="3" max="5" width="10.140625" style="16" bestFit="1" customWidth="1"/>
    <col min="6" max="6" width="9.140625" style="16"/>
    <col min="7" max="7" width="11.5703125" style="16" bestFit="1" customWidth="1"/>
  </cols>
  <sheetData>
    <row r="2" spans="2:6" ht="15" customHeight="1" x14ac:dyDescent="0.25">
      <c r="B2" s="67" t="s">
        <v>141</v>
      </c>
      <c r="C2" s="68"/>
      <c r="D2" s="68"/>
    </row>
    <row r="3" spans="2:6" ht="15" customHeight="1" x14ac:dyDescent="0.25">
      <c r="B3" s="65" t="s">
        <v>9</v>
      </c>
      <c r="C3" s="65" t="s">
        <v>10</v>
      </c>
      <c r="D3" s="65" t="s">
        <v>11</v>
      </c>
      <c r="E3" s="45"/>
      <c r="F3" s="60"/>
    </row>
    <row r="4" spans="2:6" ht="15" customHeight="1" x14ac:dyDescent="0.25">
      <c r="B4" s="62" t="s">
        <v>6</v>
      </c>
      <c r="C4" s="66">
        <v>334942.89</v>
      </c>
      <c r="D4" s="66">
        <v>317551.13199999998</v>
      </c>
      <c r="E4" s="46"/>
      <c r="F4" s="60"/>
    </row>
    <row r="5" spans="2:6" ht="15" customHeight="1" x14ac:dyDescent="0.25">
      <c r="B5" s="63" t="s">
        <v>12</v>
      </c>
      <c r="C5" s="66">
        <v>281247.30699999997</v>
      </c>
      <c r="D5" s="66">
        <v>269347.56300000002</v>
      </c>
      <c r="E5" s="46"/>
      <c r="F5" s="60"/>
    </row>
    <row r="6" spans="2:6" ht="15" customHeight="1" x14ac:dyDescent="0.25">
      <c r="B6" s="63" t="s">
        <v>13</v>
      </c>
      <c r="C6" s="66">
        <v>238192.03400000001</v>
      </c>
      <c r="D6" s="66">
        <v>227636.109</v>
      </c>
      <c r="E6" s="46"/>
      <c r="F6" s="60"/>
    </row>
    <row r="7" spans="2:6" ht="15" customHeight="1" x14ac:dyDescent="0.25">
      <c r="B7" s="62" t="s">
        <v>54</v>
      </c>
      <c r="C7" s="66">
        <v>247861.22399999999</v>
      </c>
      <c r="D7" s="66">
        <v>232923.27299999999</v>
      </c>
      <c r="E7" s="46"/>
      <c r="F7" s="60"/>
    </row>
    <row r="8" spans="2:6" ht="15" customHeight="1" x14ac:dyDescent="0.25">
      <c r="B8" s="62" t="s">
        <v>55</v>
      </c>
      <c r="C8" s="66">
        <v>294886.25900000002</v>
      </c>
      <c r="D8" s="66">
        <v>301204.98800000001</v>
      </c>
      <c r="E8" s="46"/>
      <c r="F8" s="60"/>
    </row>
    <row r="9" spans="2:6" ht="15" customHeight="1" x14ac:dyDescent="0.25">
      <c r="B9" s="62" t="s">
        <v>56</v>
      </c>
      <c r="C9" s="66">
        <v>410961.79800000001</v>
      </c>
      <c r="D9" s="66">
        <v>427235.16499999998</v>
      </c>
      <c r="E9" s="46"/>
      <c r="F9" s="60"/>
    </row>
    <row r="10" spans="2:6" ht="15" customHeight="1" x14ac:dyDescent="0.25">
      <c r="B10" s="63" t="s">
        <v>57</v>
      </c>
      <c r="C10" s="66">
        <v>440740.255</v>
      </c>
      <c r="D10" s="66">
        <v>420915.033</v>
      </c>
      <c r="E10" s="46"/>
      <c r="F10" s="60"/>
    </row>
    <row r="11" spans="2:6" ht="15" customHeight="1" x14ac:dyDescent="0.25">
      <c r="B11" s="63" t="s">
        <v>58</v>
      </c>
      <c r="C11" s="66">
        <v>362610.40600000002</v>
      </c>
      <c r="D11" s="66">
        <v>342077.50799999997</v>
      </c>
      <c r="E11" s="46"/>
      <c r="F11" s="60"/>
    </row>
    <row r="12" spans="2:6" ht="15" customHeight="1" x14ac:dyDescent="0.25">
      <c r="B12" s="63" t="s">
        <v>59</v>
      </c>
      <c r="C12" s="66">
        <v>339249.95500000002</v>
      </c>
      <c r="D12" s="66">
        <v>328763.31800000003</v>
      </c>
      <c r="E12" s="46"/>
      <c r="F12" s="60"/>
    </row>
    <row r="13" spans="2:6" ht="15" customHeight="1" x14ac:dyDescent="0.25">
      <c r="B13" s="63" t="s">
        <v>60</v>
      </c>
      <c r="C13" s="66">
        <v>313968.41600000003</v>
      </c>
      <c r="D13" s="66">
        <v>316776</v>
      </c>
      <c r="E13" s="46"/>
      <c r="F13" s="60"/>
    </row>
    <row r="14" spans="2:6" ht="15" customHeight="1" x14ac:dyDescent="0.25">
      <c r="B14" s="63" t="s">
        <v>61</v>
      </c>
      <c r="C14" s="66">
        <v>262459.07299999997</v>
      </c>
      <c r="D14" s="66">
        <v>270075.462</v>
      </c>
      <c r="E14" s="46"/>
      <c r="F14" s="60"/>
    </row>
    <row r="15" spans="2:6" ht="15" customHeight="1" x14ac:dyDescent="0.25">
      <c r="B15" s="63" t="s">
        <v>62</v>
      </c>
      <c r="C15" s="66">
        <v>208912.49900000001</v>
      </c>
      <c r="D15" s="66">
        <v>214207.389</v>
      </c>
      <c r="E15" s="46"/>
      <c r="F15" s="60"/>
    </row>
    <row r="16" spans="2:6" ht="15" customHeight="1" x14ac:dyDescent="0.25">
      <c r="B16" s="63" t="s">
        <v>63</v>
      </c>
      <c r="C16" s="66">
        <v>176747.43100000001</v>
      </c>
      <c r="D16" s="66">
        <v>189702.747</v>
      </c>
      <c r="E16" s="46"/>
      <c r="F16" s="60"/>
    </row>
    <row r="17" spans="2:6" ht="15" customHeight="1" x14ac:dyDescent="0.25">
      <c r="B17" s="63" t="s">
        <v>64</v>
      </c>
      <c r="C17" s="66">
        <v>155001.47200000001</v>
      </c>
      <c r="D17" s="66">
        <v>169443.32199999999</v>
      </c>
      <c r="E17" s="46"/>
      <c r="F17" s="60"/>
    </row>
    <row r="18" spans="2:6" ht="15" customHeight="1" x14ac:dyDescent="0.25">
      <c r="B18" s="63" t="s">
        <v>65</v>
      </c>
      <c r="C18" s="66">
        <v>98388.566000000006</v>
      </c>
      <c r="D18" s="66">
        <v>115103.905</v>
      </c>
      <c r="E18" s="46"/>
      <c r="F18" s="60"/>
    </row>
    <row r="19" spans="2:6" ht="15" customHeight="1" x14ac:dyDescent="0.25">
      <c r="B19" s="63" t="s">
        <v>66</v>
      </c>
      <c r="C19" s="66">
        <v>85738.186000000002</v>
      </c>
      <c r="D19" s="66">
        <v>100668.10400000001</v>
      </c>
      <c r="E19" s="46"/>
      <c r="F19" s="60"/>
    </row>
    <row r="20" spans="2:6" ht="15" customHeight="1" x14ac:dyDescent="0.25">
      <c r="B20" s="64" t="s">
        <v>67</v>
      </c>
      <c r="C20" s="66">
        <v>60270.17</v>
      </c>
      <c r="D20" s="66">
        <v>76194.490999999995</v>
      </c>
      <c r="E20" s="46"/>
      <c r="F20" s="60"/>
    </row>
    <row r="21" spans="2:6" ht="15" customHeight="1" x14ac:dyDescent="0.25">
      <c r="B21" s="64" t="s">
        <v>68</v>
      </c>
      <c r="C21" s="66">
        <v>35369.241000000002</v>
      </c>
      <c r="D21" s="66">
        <v>53386.936999999998</v>
      </c>
      <c r="E21" s="46"/>
      <c r="F21" s="60"/>
    </row>
    <row r="22" spans="2:6" ht="15" customHeight="1" x14ac:dyDescent="0.25">
      <c r="B22" s="64" t="s">
        <v>69</v>
      </c>
      <c r="C22" s="66">
        <v>14754.620999999999</v>
      </c>
      <c r="D22" s="66">
        <v>31028.611000000001</v>
      </c>
      <c r="E22" s="46"/>
      <c r="F22" s="60"/>
    </row>
    <row r="23" spans="2:6" ht="15" customHeight="1" x14ac:dyDescent="0.25">
      <c r="B23" s="64" t="s">
        <v>142</v>
      </c>
      <c r="C23" s="66">
        <v>2722.665</v>
      </c>
      <c r="D23" s="66">
        <v>9130.5859999999993</v>
      </c>
      <c r="E23" s="46"/>
      <c r="F23" s="60"/>
    </row>
    <row r="24" spans="2:6" ht="15" customHeight="1" x14ac:dyDescent="0.25">
      <c r="B24" s="60"/>
      <c r="C24" s="61"/>
      <c r="D24" s="61"/>
      <c r="E24" s="46"/>
      <c r="F24" s="60"/>
    </row>
    <row r="25" spans="2:6" ht="15" customHeight="1" thickBot="1" x14ac:dyDescent="0.3">
      <c r="B25" s="70" t="s">
        <v>80</v>
      </c>
      <c r="C25" s="69">
        <f>SUM(C4:C24)</f>
        <v>4365024.4680000003</v>
      </c>
      <c r="D25" s="69">
        <f>SUM(D4:D24)</f>
        <v>4413371.6429999992</v>
      </c>
      <c r="E25" s="61"/>
      <c r="F25" s="61"/>
    </row>
    <row r="26" spans="2:6" ht="15.75" customHeight="1" thickTop="1" x14ac:dyDescent="0.25">
      <c r="B26" s="60"/>
      <c r="C26" s="60"/>
      <c r="D26" s="60"/>
      <c r="E26" s="71">
        <f>SUM(C25:D25)</f>
        <v>8778396.1109999996</v>
      </c>
      <c r="F26" s="60"/>
    </row>
    <row r="27" spans="2:6" ht="15.75" customHeight="1" x14ac:dyDescent="0.25">
      <c r="B27" s="60"/>
      <c r="C27" s="60"/>
      <c r="D27" s="60"/>
      <c r="E27" s="60"/>
      <c r="F27" s="60"/>
    </row>
    <row r="28" spans="2:6" ht="15" customHeight="1" x14ac:dyDescent="0.25">
      <c r="B28" s="60"/>
      <c r="C28" s="60"/>
      <c r="D28" s="60"/>
      <c r="E28" s="60"/>
      <c r="F28" s="60"/>
    </row>
    <row r="29" spans="2:6" ht="15" customHeight="1" x14ac:dyDescent="0.25">
      <c r="B29" s="60"/>
      <c r="C29" s="60"/>
      <c r="D29" s="60"/>
      <c r="E29" s="60"/>
      <c r="F29" s="60"/>
    </row>
    <row r="30" spans="2:6" ht="15" customHeight="1" x14ac:dyDescent="0.25">
      <c r="B30" s="60"/>
      <c r="C30" s="60"/>
      <c r="D30" s="60"/>
      <c r="E30" s="60"/>
      <c r="F30" s="60"/>
    </row>
    <row r="31" spans="2:6" ht="15" customHeight="1" x14ac:dyDescent="0.25">
      <c r="B31" s="60"/>
      <c r="C31" s="60"/>
      <c r="D31" s="60"/>
      <c r="E31" s="60"/>
      <c r="F31" s="60"/>
    </row>
    <row r="32" spans="2:6" ht="15" customHeight="1" x14ac:dyDescent="0.25">
      <c r="B32" s="60"/>
      <c r="C32" s="60"/>
      <c r="D32" s="60"/>
      <c r="E32" s="60"/>
      <c r="F32" s="60"/>
    </row>
    <row r="33" spans="2:6" ht="15" customHeight="1" x14ac:dyDescent="0.25">
      <c r="B33" s="60"/>
      <c r="C33" s="60"/>
      <c r="D33" s="60"/>
      <c r="E33" s="60"/>
      <c r="F33" s="60"/>
    </row>
    <row r="34" spans="2:6" ht="15" customHeight="1" x14ac:dyDescent="0.25">
      <c r="B34" s="60"/>
      <c r="C34" s="60"/>
      <c r="D34" s="60"/>
      <c r="E34" s="60"/>
      <c r="F34" s="60"/>
    </row>
    <row r="35" spans="2:6" ht="15" customHeight="1" x14ac:dyDescent="0.25">
      <c r="B35" s="60"/>
      <c r="C35" s="60"/>
      <c r="D35" s="60"/>
      <c r="E35" s="60"/>
      <c r="F35" s="60"/>
    </row>
    <row r="36" spans="2:6" ht="15" customHeight="1" x14ac:dyDescent="0.25">
      <c r="B36" s="60"/>
      <c r="C36" s="60"/>
      <c r="D36" s="60"/>
      <c r="E36" s="60"/>
      <c r="F36" s="60"/>
    </row>
    <row r="37" spans="2:6" ht="15" customHeight="1" x14ac:dyDescent="0.25">
      <c r="B37" s="60"/>
      <c r="C37" s="60"/>
      <c r="D37" s="60"/>
      <c r="E37" s="60"/>
      <c r="F37" s="60"/>
    </row>
    <row r="38" spans="2:6" ht="15" customHeight="1" x14ac:dyDescent="0.25">
      <c r="B38" s="60"/>
      <c r="C38" s="60"/>
      <c r="D38" s="60"/>
      <c r="E38" s="60"/>
      <c r="F38" s="60"/>
    </row>
    <row r="39" spans="2:6" ht="15" customHeight="1" x14ac:dyDescent="0.25">
      <c r="B39" s="60"/>
      <c r="C39" s="60"/>
      <c r="D39" s="60"/>
      <c r="E39" s="60"/>
      <c r="F39" s="60"/>
    </row>
    <row r="40" spans="2:6" ht="15" customHeight="1" x14ac:dyDescent="0.25">
      <c r="B40" s="60"/>
      <c r="C40" s="60"/>
      <c r="D40" s="60"/>
      <c r="E40" s="60"/>
      <c r="F40" s="60"/>
    </row>
    <row r="41" spans="2:6" ht="15" customHeight="1" x14ac:dyDescent="0.25">
      <c r="B41" s="60"/>
      <c r="C41" s="60"/>
      <c r="D41" s="60"/>
      <c r="E41" s="60"/>
      <c r="F41" s="60"/>
    </row>
    <row r="42" spans="2:6" x14ac:dyDescent="0.25">
      <c r="B42" s="60"/>
      <c r="C42" s="60"/>
      <c r="D42" s="60"/>
      <c r="E42" s="60"/>
      <c r="F42" s="60"/>
    </row>
    <row r="43" spans="2:6" x14ac:dyDescent="0.25">
      <c r="B43" s="60"/>
      <c r="C43" s="60"/>
      <c r="D43" s="60"/>
      <c r="E43" s="60"/>
      <c r="F43" s="60"/>
    </row>
    <row r="44" spans="2:6" x14ac:dyDescent="0.25">
      <c r="B44" s="60"/>
      <c r="C44" s="60"/>
      <c r="D44" s="60"/>
      <c r="E44" s="60"/>
      <c r="F44" s="60"/>
    </row>
    <row r="45" spans="2:6" x14ac:dyDescent="0.25">
      <c r="B45" s="60"/>
      <c r="C45" s="60"/>
      <c r="D45" s="60"/>
      <c r="E45" s="60"/>
      <c r="F45" s="60"/>
    </row>
    <row r="46" spans="2:6" x14ac:dyDescent="0.25">
      <c r="B46" s="60"/>
      <c r="C46" s="60"/>
      <c r="D46" s="60"/>
      <c r="E46" s="60"/>
      <c r="F46" s="60"/>
    </row>
    <row r="47" spans="2:6" x14ac:dyDescent="0.25">
      <c r="B47" s="60"/>
      <c r="C47" s="60"/>
      <c r="D47" s="60"/>
      <c r="E47" s="60"/>
      <c r="F47" s="60"/>
    </row>
    <row r="48" spans="2:6" x14ac:dyDescent="0.25">
      <c r="B48" s="60"/>
      <c r="C48" s="60"/>
      <c r="D48" s="60"/>
      <c r="E48" s="60"/>
      <c r="F48" s="60"/>
    </row>
    <row r="49" spans="2:6" x14ac:dyDescent="0.25">
      <c r="B49" s="60"/>
      <c r="C49" s="60"/>
      <c r="D49" s="60"/>
      <c r="E49" s="60"/>
      <c r="F49" s="60"/>
    </row>
    <row r="50" spans="2:6" x14ac:dyDescent="0.25">
      <c r="B50" s="60"/>
      <c r="C50" s="60"/>
      <c r="D50" s="60"/>
      <c r="E50" s="60"/>
      <c r="F50" s="60"/>
    </row>
    <row r="51" spans="2:6" x14ac:dyDescent="0.25">
      <c r="B51" s="60"/>
      <c r="C51" s="60"/>
      <c r="D51" s="60"/>
      <c r="E51" s="60"/>
      <c r="F51" s="60"/>
    </row>
    <row r="52" spans="2:6" x14ac:dyDescent="0.25">
      <c r="B52" s="60"/>
      <c r="C52" s="60"/>
      <c r="D52" s="60"/>
      <c r="E52" s="60"/>
      <c r="F52" s="60"/>
    </row>
    <row r="53" spans="2:6" x14ac:dyDescent="0.25">
      <c r="B53" s="60"/>
      <c r="C53" s="60"/>
      <c r="D53" s="60"/>
      <c r="E53" s="60"/>
      <c r="F53" s="60"/>
    </row>
    <row r="54" spans="2:6" x14ac:dyDescent="0.25">
      <c r="B54" s="60"/>
      <c r="C54" s="60"/>
      <c r="D54" s="60"/>
      <c r="E54" s="60"/>
      <c r="F54" s="60"/>
    </row>
    <row r="55" spans="2:6" x14ac:dyDescent="0.25">
      <c r="B55" s="60"/>
      <c r="C55" s="60"/>
      <c r="D55" s="60"/>
      <c r="E55" s="60"/>
      <c r="F55" s="60"/>
    </row>
    <row r="56" spans="2:6" x14ac:dyDescent="0.25">
      <c r="B56" s="60"/>
      <c r="C56" s="60"/>
      <c r="D56" s="60"/>
      <c r="E56" s="60"/>
      <c r="F56" s="60"/>
    </row>
    <row r="57" spans="2:6" x14ac:dyDescent="0.25">
      <c r="B57" s="60"/>
      <c r="C57" s="60"/>
      <c r="D57" s="60"/>
      <c r="E57" s="60"/>
      <c r="F57" s="60"/>
    </row>
    <row r="58" spans="2:6" x14ac:dyDescent="0.25">
      <c r="B58" s="60"/>
      <c r="C58" s="60"/>
      <c r="D58" s="60"/>
      <c r="E58" s="60"/>
      <c r="F58" s="60"/>
    </row>
    <row r="59" spans="2:6" x14ac:dyDescent="0.25">
      <c r="B59" s="60"/>
      <c r="C59" s="60"/>
      <c r="D59" s="60"/>
      <c r="E59" s="60"/>
      <c r="F59" s="60"/>
    </row>
    <row r="60" spans="2:6" x14ac:dyDescent="0.25">
      <c r="B60" s="60"/>
      <c r="C60" s="60"/>
      <c r="D60" s="60"/>
      <c r="E60" s="60"/>
      <c r="F60" s="60"/>
    </row>
    <row r="61" spans="2:6" x14ac:dyDescent="0.25">
      <c r="B61" s="60"/>
      <c r="C61" s="60"/>
      <c r="D61" s="60"/>
      <c r="E61" s="60"/>
      <c r="F61" s="60"/>
    </row>
    <row r="62" spans="2:6" x14ac:dyDescent="0.25">
      <c r="B62" s="60"/>
      <c r="C62" s="60"/>
      <c r="D62" s="60"/>
      <c r="E62" s="60"/>
      <c r="F62" s="60"/>
    </row>
    <row r="63" spans="2:6" x14ac:dyDescent="0.25">
      <c r="B63" s="60"/>
      <c r="C63" s="60"/>
      <c r="D63" s="60"/>
      <c r="E63" s="60"/>
      <c r="F63" s="60"/>
    </row>
    <row r="64" spans="2:6" x14ac:dyDescent="0.25">
      <c r="B64" s="60"/>
      <c r="C64" s="60"/>
      <c r="D64" s="60"/>
      <c r="E64" s="60"/>
      <c r="F64" s="60"/>
    </row>
    <row r="65" spans="2:6" x14ac:dyDescent="0.25">
      <c r="B65" s="60"/>
      <c r="C65" s="60"/>
      <c r="D65" s="60"/>
      <c r="E65" s="60"/>
      <c r="F65" s="60"/>
    </row>
    <row r="66" spans="2:6" x14ac:dyDescent="0.25">
      <c r="B66" s="60"/>
      <c r="C66" s="60"/>
      <c r="D66" s="60"/>
      <c r="E66" s="60"/>
      <c r="F66" s="60"/>
    </row>
    <row r="67" spans="2:6" x14ac:dyDescent="0.25">
      <c r="B67" s="60"/>
      <c r="C67" s="60"/>
      <c r="D67" s="60"/>
      <c r="E67" s="60"/>
      <c r="F67" s="60"/>
    </row>
    <row r="68" spans="2:6" x14ac:dyDescent="0.25">
      <c r="B68" s="60"/>
      <c r="C68" s="60"/>
      <c r="D68" s="60"/>
      <c r="E68" s="60"/>
      <c r="F68" s="60"/>
    </row>
    <row r="69" spans="2:6" x14ac:dyDescent="0.25">
      <c r="B69" s="60"/>
      <c r="C69" s="60"/>
      <c r="D69" s="60"/>
      <c r="E69" s="60"/>
      <c r="F69" s="60"/>
    </row>
    <row r="70" spans="2:6" x14ac:dyDescent="0.25">
      <c r="B70" s="60"/>
      <c r="C70" s="60"/>
      <c r="D70" s="60"/>
      <c r="E70" s="60"/>
      <c r="F70" s="60"/>
    </row>
    <row r="71" spans="2:6" x14ac:dyDescent="0.25">
      <c r="B71" s="60"/>
      <c r="C71" s="60"/>
      <c r="D71" s="60"/>
      <c r="E71" s="60"/>
      <c r="F71" s="60"/>
    </row>
    <row r="72" spans="2:6" x14ac:dyDescent="0.25">
      <c r="B72" s="60"/>
      <c r="C72" s="60"/>
      <c r="D72" s="60"/>
      <c r="E72" s="60"/>
      <c r="F72" s="60"/>
    </row>
    <row r="73" spans="2:6" x14ac:dyDescent="0.25">
      <c r="B73" s="60"/>
      <c r="C73" s="60"/>
      <c r="D73" s="60"/>
      <c r="E73" s="60"/>
      <c r="F73" s="60"/>
    </row>
    <row r="74" spans="2:6" x14ac:dyDescent="0.25">
      <c r="B74" s="60"/>
      <c r="C74" s="60"/>
      <c r="D74" s="60"/>
      <c r="E74" s="60"/>
      <c r="F74" s="60"/>
    </row>
    <row r="75" spans="2:6" x14ac:dyDescent="0.25">
      <c r="B75" s="60"/>
      <c r="C75" s="60"/>
      <c r="D75" s="60"/>
      <c r="E75" s="60"/>
      <c r="F75" s="60"/>
    </row>
    <row r="76" spans="2:6" x14ac:dyDescent="0.25">
      <c r="B76" s="60"/>
      <c r="C76" s="60"/>
      <c r="D76" s="60"/>
      <c r="E76" s="60"/>
      <c r="F76" s="60"/>
    </row>
    <row r="77" spans="2:6" x14ac:dyDescent="0.25">
      <c r="B77" s="60"/>
      <c r="C77" s="60"/>
      <c r="D77" s="60"/>
      <c r="E77" s="60"/>
      <c r="F77" s="60"/>
    </row>
    <row r="78" spans="2:6" x14ac:dyDescent="0.25">
      <c r="B78" s="60"/>
      <c r="C78" s="60"/>
      <c r="D78" s="60"/>
      <c r="E78" s="60"/>
      <c r="F78" s="60"/>
    </row>
    <row r="79" spans="2:6" x14ac:dyDescent="0.25">
      <c r="B79" s="60"/>
      <c r="C79" s="60"/>
      <c r="D79" s="60"/>
      <c r="E79" s="60"/>
      <c r="F79" s="60"/>
    </row>
    <row r="80" spans="2:6" x14ac:dyDescent="0.25">
      <c r="B80" s="60"/>
      <c r="C80" s="60"/>
      <c r="D80" s="60"/>
      <c r="E80" s="60"/>
      <c r="F80" s="60"/>
    </row>
    <row r="81" spans="2:6" x14ac:dyDescent="0.25">
      <c r="B81" s="60"/>
      <c r="C81" s="60"/>
      <c r="D81" s="60"/>
      <c r="E81" s="60"/>
      <c r="F81" s="60"/>
    </row>
    <row r="82" spans="2:6" x14ac:dyDescent="0.25">
      <c r="B82" s="60"/>
      <c r="C82" s="60"/>
      <c r="D82" s="60"/>
      <c r="E82" s="60"/>
      <c r="F82" s="60"/>
    </row>
    <row r="83" spans="2:6" x14ac:dyDescent="0.25">
      <c r="B83" s="60"/>
      <c r="C83" s="60"/>
      <c r="D83" s="60"/>
      <c r="E83" s="60"/>
      <c r="F83" s="60"/>
    </row>
    <row r="84" spans="2:6" x14ac:dyDescent="0.25">
      <c r="B84" s="60"/>
      <c r="C84" s="60"/>
      <c r="D84" s="60"/>
      <c r="E84" s="60"/>
      <c r="F84" s="60"/>
    </row>
    <row r="85" spans="2:6" x14ac:dyDescent="0.25">
      <c r="B85" s="60"/>
      <c r="C85" s="60"/>
      <c r="D85" s="60"/>
      <c r="E85" s="60"/>
      <c r="F85" s="60"/>
    </row>
    <row r="86" spans="2:6" x14ac:dyDescent="0.25">
      <c r="B86" s="60"/>
      <c r="C86" s="60"/>
      <c r="D86" s="60"/>
      <c r="E86" s="60"/>
      <c r="F86" s="60"/>
    </row>
    <row r="87" spans="2:6" x14ac:dyDescent="0.25">
      <c r="B87" s="60"/>
      <c r="C87" s="60"/>
      <c r="D87" s="60"/>
      <c r="E87" s="60"/>
      <c r="F87" s="60"/>
    </row>
    <row r="88" spans="2:6" x14ac:dyDescent="0.25">
      <c r="B88" s="60"/>
      <c r="C88" s="60"/>
      <c r="D88" s="60"/>
      <c r="E88" s="60"/>
      <c r="F88" s="60"/>
    </row>
    <row r="89" spans="2:6" x14ac:dyDescent="0.25">
      <c r="B89" s="60"/>
      <c r="C89" s="60"/>
      <c r="D89" s="60"/>
      <c r="E89" s="60"/>
      <c r="F89" s="60"/>
    </row>
    <row r="90" spans="2:6" x14ac:dyDescent="0.25">
      <c r="B90" s="60"/>
      <c r="C90" s="60"/>
      <c r="D90" s="60"/>
      <c r="E90" s="60"/>
      <c r="F90" s="60"/>
    </row>
    <row r="91" spans="2:6" x14ac:dyDescent="0.25">
      <c r="B91" s="60"/>
      <c r="C91" s="60"/>
      <c r="D91" s="60"/>
      <c r="E91" s="60"/>
      <c r="F91" s="60"/>
    </row>
    <row r="92" spans="2:6" x14ac:dyDescent="0.25">
      <c r="B92" s="60"/>
      <c r="C92" s="60"/>
      <c r="D92" s="60"/>
      <c r="E92" s="60"/>
      <c r="F92" s="60"/>
    </row>
    <row r="93" spans="2:6" x14ac:dyDescent="0.25">
      <c r="B93" s="60"/>
      <c r="C93" s="60"/>
      <c r="D93" s="60"/>
      <c r="E93" s="60"/>
      <c r="F93" s="60"/>
    </row>
    <row r="94" spans="2:6" x14ac:dyDescent="0.25">
      <c r="B94" s="60"/>
      <c r="C94" s="60"/>
      <c r="D94" s="60"/>
      <c r="E94" s="60"/>
      <c r="F94" s="60"/>
    </row>
    <row r="95" spans="2:6" x14ac:dyDescent="0.25">
      <c r="B95" s="60"/>
      <c r="C95" s="60"/>
      <c r="D95" s="60"/>
      <c r="E95" s="60"/>
      <c r="F95" s="60"/>
    </row>
    <row r="96" spans="2:6" x14ac:dyDescent="0.25">
      <c r="B96" s="60"/>
      <c r="C96" s="60"/>
      <c r="D96" s="60"/>
      <c r="E96" s="60"/>
      <c r="F96" s="60"/>
    </row>
    <row r="97" spans="2:7" x14ac:dyDescent="0.25">
      <c r="B97" s="60"/>
      <c r="C97" s="60"/>
      <c r="D97" s="60"/>
      <c r="E97" s="60"/>
      <c r="F97" s="60"/>
    </row>
    <row r="98" spans="2:7" x14ac:dyDescent="0.25">
      <c r="B98" s="60"/>
      <c r="C98" s="60"/>
      <c r="D98" s="60"/>
      <c r="E98" s="60"/>
      <c r="F98" s="60"/>
    </row>
    <row r="99" spans="2:7" x14ac:dyDescent="0.25">
      <c r="B99" s="60"/>
      <c r="C99" s="60"/>
      <c r="D99" s="60"/>
      <c r="E99" s="60"/>
      <c r="F99" s="60"/>
    </row>
    <row r="100" spans="2:7" x14ac:dyDescent="0.25">
      <c r="B100" s="60"/>
      <c r="C100" s="60"/>
      <c r="D100" s="60"/>
      <c r="E100" s="60"/>
      <c r="F100" s="60"/>
    </row>
    <row r="101" spans="2:7" x14ac:dyDescent="0.25">
      <c r="B101" s="60"/>
      <c r="C101" s="60"/>
      <c r="D101" s="60"/>
      <c r="E101" s="60"/>
      <c r="F101" s="60"/>
    </row>
    <row r="102" spans="2:7" x14ac:dyDescent="0.25">
      <c r="B102" s="60"/>
      <c r="C102" s="60"/>
      <c r="D102" s="60"/>
      <c r="E102" s="60"/>
      <c r="F102" s="60"/>
    </row>
    <row r="103" spans="2:7" x14ac:dyDescent="0.25">
      <c r="B103" s="60"/>
      <c r="C103" s="60"/>
      <c r="D103" s="60"/>
      <c r="E103" s="60"/>
      <c r="F103" s="60"/>
    </row>
    <row r="104" spans="2:7" x14ac:dyDescent="0.25">
      <c r="B104" s="60"/>
      <c r="C104" s="60"/>
      <c r="D104" s="60"/>
      <c r="E104" s="60"/>
      <c r="F104" s="60"/>
    </row>
    <row r="105" spans="2:7" x14ac:dyDescent="0.25">
      <c r="B105" s="60"/>
      <c r="C105" s="60"/>
      <c r="D105" s="60"/>
      <c r="E105" s="60"/>
      <c r="F105" s="72"/>
      <c r="G105" s="56" t="e">
        <f>SUM(#REF!)</f>
        <v>#REF!</v>
      </c>
    </row>
    <row r="106" spans="2:7" x14ac:dyDescent="0.25">
      <c r="B106" s="60"/>
      <c r="C106" s="60"/>
      <c r="D106" s="60"/>
      <c r="E106" s="60"/>
      <c r="F106" s="60"/>
    </row>
    <row r="107" spans="2:7" x14ac:dyDescent="0.25">
      <c r="B107" s="60"/>
      <c r="C107" s="60"/>
      <c r="D107" s="60"/>
      <c r="E107" s="60"/>
      <c r="F107" s="60"/>
    </row>
    <row r="108" spans="2:7" x14ac:dyDescent="0.25">
      <c r="B108" s="60"/>
      <c r="C108" s="60"/>
      <c r="D108" s="60"/>
      <c r="E108" s="60"/>
      <c r="F108" s="60"/>
    </row>
    <row r="109" spans="2:7" x14ac:dyDescent="0.25">
      <c r="B109" s="60"/>
      <c r="C109" s="60"/>
      <c r="D109" s="60"/>
      <c r="E109" s="60"/>
      <c r="F109" s="60"/>
    </row>
    <row r="110" spans="2:7" x14ac:dyDescent="0.25">
      <c r="B110" s="60"/>
      <c r="C110" s="60"/>
      <c r="D110" s="60"/>
      <c r="E110" s="60"/>
      <c r="F110" s="60"/>
    </row>
    <row r="111" spans="2:7" x14ac:dyDescent="0.25">
      <c r="B111" s="60"/>
      <c r="C111" s="60"/>
      <c r="D111" s="60"/>
      <c r="E111" s="60"/>
      <c r="F111" s="60"/>
    </row>
    <row r="112" spans="2:7" x14ac:dyDescent="0.25">
      <c r="B112" s="60"/>
      <c r="C112" s="60"/>
      <c r="D112" s="60"/>
      <c r="E112" s="60"/>
      <c r="F112" s="60"/>
    </row>
    <row r="113" spans="2:6" x14ac:dyDescent="0.25">
      <c r="B113" s="60"/>
      <c r="C113" s="60"/>
      <c r="D113" s="60"/>
      <c r="E113" s="60"/>
      <c r="F113" s="60"/>
    </row>
    <row r="114" spans="2:6" x14ac:dyDescent="0.25">
      <c r="B114" s="60"/>
      <c r="C114" s="60"/>
      <c r="D114" s="60"/>
      <c r="E114" s="60"/>
      <c r="F114" s="60"/>
    </row>
    <row r="115" spans="2:6" x14ac:dyDescent="0.25">
      <c r="B115" s="60"/>
      <c r="C115" s="60"/>
      <c r="D115" s="60"/>
      <c r="E115" s="60"/>
      <c r="F115" s="60"/>
    </row>
    <row r="116" spans="2:6" x14ac:dyDescent="0.25">
      <c r="B116" s="60"/>
      <c r="C116" s="60"/>
      <c r="D116" s="60"/>
      <c r="E116" s="60"/>
      <c r="F116" s="60"/>
    </row>
    <row r="117" spans="2:6" x14ac:dyDescent="0.25">
      <c r="B117" s="60"/>
      <c r="C117" s="60"/>
      <c r="D117" s="60"/>
      <c r="E117" s="60"/>
      <c r="F117" s="60"/>
    </row>
    <row r="118" spans="2:6" x14ac:dyDescent="0.25">
      <c r="B118" s="60"/>
      <c r="C118" s="60"/>
      <c r="D118" s="60"/>
      <c r="E118" s="60"/>
      <c r="F118" s="60"/>
    </row>
    <row r="119" spans="2:6" x14ac:dyDescent="0.25">
      <c r="B119" s="60"/>
      <c r="C119" s="60"/>
      <c r="D119" s="60"/>
      <c r="E119" s="60"/>
      <c r="F119" s="60"/>
    </row>
    <row r="120" spans="2:6" x14ac:dyDescent="0.25">
      <c r="B120" s="60"/>
      <c r="C120" s="60"/>
      <c r="D120" s="60"/>
      <c r="E120" s="60"/>
      <c r="F120" s="60"/>
    </row>
    <row r="121" spans="2:6" x14ac:dyDescent="0.25">
      <c r="B121" s="60"/>
      <c r="C121" s="60"/>
      <c r="D121" s="60"/>
      <c r="E121" s="60"/>
      <c r="F121" s="60"/>
    </row>
    <row r="122" spans="2:6" x14ac:dyDescent="0.25">
      <c r="B122" s="60"/>
      <c r="C122" s="60"/>
      <c r="D122" s="60"/>
      <c r="E122" s="60"/>
      <c r="F122" s="60"/>
    </row>
    <row r="123" spans="2:6" x14ac:dyDescent="0.25">
      <c r="B123" s="60"/>
      <c r="C123" s="60"/>
      <c r="D123" s="60"/>
      <c r="E123" s="60"/>
      <c r="F123" s="60"/>
    </row>
    <row r="124" spans="2:6" x14ac:dyDescent="0.25">
      <c r="B124" s="60"/>
      <c r="C124" s="60"/>
      <c r="D124" s="60"/>
      <c r="E124" s="60"/>
      <c r="F124" s="60"/>
    </row>
    <row r="125" spans="2:6" x14ac:dyDescent="0.25">
      <c r="B125" s="60"/>
      <c r="C125" s="60"/>
      <c r="D125" s="60"/>
      <c r="E125" s="60"/>
      <c r="F125" s="60"/>
    </row>
    <row r="126" spans="2:6" x14ac:dyDescent="0.25">
      <c r="B126" s="60"/>
      <c r="C126" s="60"/>
      <c r="D126" s="60"/>
      <c r="E126" s="60"/>
      <c r="F126" s="60"/>
    </row>
    <row r="127" spans="2:6" x14ac:dyDescent="0.25">
      <c r="B127" s="60"/>
      <c r="C127" s="60"/>
      <c r="D127" s="60"/>
      <c r="E127" s="60"/>
      <c r="F127" s="60"/>
    </row>
    <row r="128" spans="2:6" x14ac:dyDescent="0.25">
      <c r="B128" s="60"/>
      <c r="C128" s="60"/>
      <c r="D128" s="60"/>
      <c r="E128" s="60"/>
      <c r="F128" s="60"/>
    </row>
    <row r="129" spans="2:6" x14ac:dyDescent="0.25">
      <c r="B129" s="60"/>
      <c r="C129" s="60"/>
      <c r="D129" s="60"/>
      <c r="E129" s="60"/>
      <c r="F129" s="60"/>
    </row>
    <row r="130" spans="2:6" x14ac:dyDescent="0.25">
      <c r="B130" s="60"/>
      <c r="C130" s="60"/>
      <c r="D130" s="60"/>
      <c r="E130" s="60"/>
      <c r="F130" s="60"/>
    </row>
    <row r="131" spans="2:6" x14ac:dyDescent="0.25">
      <c r="B131" s="60"/>
      <c r="C131" s="60"/>
      <c r="D131" s="60"/>
      <c r="E131" s="60"/>
      <c r="F131" s="60"/>
    </row>
    <row r="132" spans="2:6" x14ac:dyDescent="0.25">
      <c r="B132" s="60"/>
      <c r="C132" s="60"/>
      <c r="D132" s="60"/>
      <c r="E132" s="60"/>
      <c r="F132" s="60"/>
    </row>
    <row r="133" spans="2:6" x14ac:dyDescent="0.25">
      <c r="B133" s="60"/>
      <c r="C133" s="60"/>
      <c r="D133" s="60"/>
      <c r="E133" s="60"/>
      <c r="F133" s="60"/>
    </row>
    <row r="134" spans="2:6" x14ac:dyDescent="0.25">
      <c r="B134" s="60"/>
      <c r="C134" s="60"/>
      <c r="D134" s="60"/>
      <c r="E134" s="60"/>
      <c r="F134" s="60"/>
    </row>
    <row r="135" spans="2:6" x14ac:dyDescent="0.25">
      <c r="B135" s="60"/>
      <c r="C135" s="60"/>
      <c r="D135" s="60"/>
      <c r="E135" s="60"/>
      <c r="F135" s="60"/>
    </row>
    <row r="136" spans="2:6" x14ac:dyDescent="0.25">
      <c r="B136" s="60"/>
      <c r="C136" s="60"/>
      <c r="D136" s="60"/>
      <c r="E136" s="60"/>
      <c r="F136" s="60"/>
    </row>
    <row r="137" spans="2:6" x14ac:dyDescent="0.25">
      <c r="B137" s="60"/>
      <c r="C137" s="60"/>
      <c r="D137" s="60"/>
      <c r="E137" s="60"/>
      <c r="F137" s="60"/>
    </row>
    <row r="138" spans="2:6" x14ac:dyDescent="0.25">
      <c r="B138" s="60"/>
      <c r="C138" s="60"/>
      <c r="D138" s="60"/>
      <c r="E138" s="60"/>
      <c r="F138" s="60"/>
    </row>
    <row r="139" spans="2:6" x14ac:dyDescent="0.25">
      <c r="B139" s="60"/>
      <c r="C139" s="60"/>
      <c r="D139" s="60"/>
      <c r="E139" s="60"/>
      <c r="F139" s="60"/>
    </row>
    <row r="140" spans="2:6" x14ac:dyDescent="0.25">
      <c r="B140" s="60"/>
      <c r="C140" s="60"/>
      <c r="D140" s="60"/>
      <c r="E140" s="60"/>
      <c r="F140" s="60"/>
    </row>
    <row r="141" spans="2:6" x14ac:dyDescent="0.25">
      <c r="B141" s="60"/>
      <c r="C141" s="60"/>
      <c r="D141" s="60"/>
      <c r="E141" s="60"/>
      <c r="F141" s="60"/>
    </row>
    <row r="142" spans="2:6" x14ac:dyDescent="0.25">
      <c r="B142" s="60"/>
      <c r="C142" s="60"/>
      <c r="D142" s="60"/>
      <c r="E142" s="60"/>
      <c r="F142" s="60"/>
    </row>
    <row r="143" spans="2:6" x14ac:dyDescent="0.25">
      <c r="B143" s="60"/>
      <c r="C143" s="60"/>
      <c r="D143" s="60"/>
      <c r="E143" s="60"/>
      <c r="F143" s="60"/>
    </row>
    <row r="144" spans="2:6" x14ac:dyDescent="0.25">
      <c r="B144" s="60"/>
      <c r="C144" s="60"/>
      <c r="D144" s="60"/>
      <c r="E144" s="60"/>
      <c r="F144" s="60"/>
    </row>
    <row r="145" spans="2:6" x14ac:dyDescent="0.25">
      <c r="B145" s="60"/>
      <c r="C145" s="60"/>
      <c r="D145" s="60"/>
      <c r="E145" s="60"/>
      <c r="F145" s="60"/>
    </row>
    <row r="146" spans="2:6" x14ac:dyDescent="0.25">
      <c r="B146" s="60"/>
      <c r="C146" s="60"/>
      <c r="D146" s="60"/>
      <c r="E146" s="60"/>
      <c r="F146" s="60"/>
    </row>
    <row r="147" spans="2:6" x14ac:dyDescent="0.25">
      <c r="B147" s="60"/>
      <c r="C147" s="60"/>
      <c r="D147" s="60"/>
      <c r="E147" s="60"/>
      <c r="F147" s="60"/>
    </row>
    <row r="148" spans="2:6" x14ac:dyDescent="0.25">
      <c r="B148" s="60"/>
      <c r="C148" s="60"/>
      <c r="D148" s="60"/>
      <c r="E148" s="60"/>
      <c r="F148" s="60"/>
    </row>
    <row r="149" spans="2:6" x14ac:dyDescent="0.25">
      <c r="B149" s="60"/>
      <c r="C149" s="60"/>
      <c r="D149" s="60"/>
      <c r="E149" s="60"/>
      <c r="F149" s="60"/>
    </row>
    <row r="150" spans="2:6" x14ac:dyDescent="0.25">
      <c r="B150" s="60"/>
      <c r="C150" s="60"/>
      <c r="D150" s="60"/>
      <c r="E150" s="60"/>
      <c r="F150" s="60"/>
    </row>
    <row r="151" spans="2:6" x14ac:dyDescent="0.25">
      <c r="B151" s="60"/>
      <c r="C151" s="60"/>
      <c r="D151" s="60"/>
      <c r="E151" s="60"/>
      <c r="F151" s="60"/>
    </row>
    <row r="152" spans="2:6" x14ac:dyDescent="0.25">
      <c r="B152" s="60"/>
      <c r="C152" s="60"/>
      <c r="D152" s="60"/>
      <c r="E152" s="60"/>
      <c r="F152" s="60"/>
    </row>
    <row r="153" spans="2:6" x14ac:dyDescent="0.25">
      <c r="B153" s="60"/>
      <c r="C153" s="60"/>
      <c r="D153" s="60"/>
      <c r="E153" s="60"/>
      <c r="F153" s="60"/>
    </row>
    <row r="154" spans="2:6" x14ac:dyDescent="0.25">
      <c r="B154" s="60"/>
      <c r="C154" s="60"/>
      <c r="D154" s="60"/>
      <c r="E154" s="60"/>
      <c r="F154" s="60"/>
    </row>
    <row r="155" spans="2:6" x14ac:dyDescent="0.25">
      <c r="B155" s="60"/>
      <c r="C155" s="60"/>
      <c r="D155" s="60"/>
      <c r="E155" s="60"/>
      <c r="F155" s="60"/>
    </row>
    <row r="156" spans="2:6" x14ac:dyDescent="0.25">
      <c r="B156" s="60"/>
      <c r="C156" s="60"/>
      <c r="D156" s="60"/>
      <c r="E156" s="60"/>
      <c r="F156" s="60"/>
    </row>
    <row r="157" spans="2:6" x14ac:dyDescent="0.25">
      <c r="B157" s="60"/>
      <c r="C157" s="60"/>
      <c r="D157" s="60"/>
      <c r="E157" s="60"/>
      <c r="F157" s="60"/>
    </row>
    <row r="158" spans="2:6" x14ac:dyDescent="0.25">
      <c r="B158" s="60"/>
      <c r="C158" s="60"/>
      <c r="D158" s="60"/>
      <c r="E158" s="60"/>
      <c r="F158" s="60"/>
    </row>
    <row r="159" spans="2:6" x14ac:dyDescent="0.25">
      <c r="B159" s="60"/>
      <c r="C159" s="60"/>
      <c r="D159" s="60"/>
      <c r="E159" s="60"/>
      <c r="F159" s="60"/>
    </row>
    <row r="160" spans="2:6" x14ac:dyDescent="0.25">
      <c r="B160" s="60"/>
      <c r="C160" s="60"/>
      <c r="D160" s="60"/>
      <c r="E160" s="60"/>
      <c r="F160" s="60"/>
    </row>
    <row r="161" spans="2:6" x14ac:dyDescent="0.25">
      <c r="B161" s="60"/>
      <c r="C161" s="60"/>
      <c r="D161" s="60"/>
      <c r="E161" s="60"/>
      <c r="F161" s="60"/>
    </row>
    <row r="162" spans="2:6" x14ac:dyDescent="0.25">
      <c r="B162" s="60"/>
      <c r="C162" s="60"/>
      <c r="D162" s="60"/>
      <c r="E162" s="60"/>
      <c r="F162" s="60"/>
    </row>
    <row r="163" spans="2:6" x14ac:dyDescent="0.25">
      <c r="B163" s="60"/>
      <c r="C163" s="60"/>
      <c r="D163" s="60"/>
      <c r="E163" s="60"/>
      <c r="F163" s="60"/>
    </row>
    <row r="164" spans="2:6" x14ac:dyDescent="0.25">
      <c r="B164" s="60"/>
      <c r="C164" s="60"/>
      <c r="D164" s="60"/>
      <c r="E164" s="60"/>
      <c r="F164" s="60"/>
    </row>
    <row r="165" spans="2:6" x14ac:dyDescent="0.25">
      <c r="B165" s="60"/>
      <c r="C165" s="60"/>
      <c r="D165" s="60"/>
      <c r="E165" s="60"/>
      <c r="F165" s="60"/>
    </row>
    <row r="166" spans="2:6" x14ac:dyDescent="0.25">
      <c r="B166" s="60"/>
      <c r="C166" s="60"/>
      <c r="D166" s="60"/>
      <c r="E166" s="60"/>
      <c r="F166" s="60"/>
    </row>
    <row r="167" spans="2:6" x14ac:dyDescent="0.25">
      <c r="B167" s="60"/>
      <c r="C167" s="60"/>
      <c r="D167" s="60"/>
      <c r="E167" s="60"/>
      <c r="F167" s="60"/>
    </row>
    <row r="168" spans="2:6" x14ac:dyDescent="0.25">
      <c r="B168" s="60"/>
      <c r="C168" s="60"/>
      <c r="D168" s="60"/>
      <c r="E168" s="60"/>
      <c r="F168" s="60"/>
    </row>
    <row r="169" spans="2:6" x14ac:dyDescent="0.25">
      <c r="B169" s="60"/>
      <c r="C169" s="60"/>
      <c r="D169" s="60"/>
      <c r="E169" s="60"/>
      <c r="F169" s="60"/>
    </row>
    <row r="170" spans="2:6" x14ac:dyDescent="0.25">
      <c r="B170" s="60"/>
      <c r="C170" s="60"/>
      <c r="D170" s="60"/>
      <c r="E170" s="60"/>
      <c r="F170" s="60"/>
    </row>
    <row r="171" spans="2:6" x14ac:dyDescent="0.25">
      <c r="B171" s="60"/>
      <c r="C171" s="60"/>
      <c r="D171" s="60"/>
      <c r="E171" s="60"/>
      <c r="F171" s="60"/>
    </row>
    <row r="172" spans="2:6" x14ac:dyDescent="0.25">
      <c r="B172" s="60"/>
      <c r="C172" s="60"/>
      <c r="D172" s="60"/>
      <c r="E172" s="60"/>
      <c r="F172" s="60"/>
    </row>
    <row r="173" spans="2:6" x14ac:dyDescent="0.25">
      <c r="B173" s="60"/>
      <c r="C173" s="60"/>
      <c r="D173" s="60"/>
      <c r="E173" s="60"/>
      <c r="F173" s="60"/>
    </row>
    <row r="174" spans="2:6" x14ac:dyDescent="0.25">
      <c r="B174" s="60"/>
      <c r="C174" s="60"/>
      <c r="D174" s="60"/>
      <c r="E174" s="60"/>
      <c r="F174" s="60"/>
    </row>
    <row r="175" spans="2:6" x14ac:dyDescent="0.25">
      <c r="B175" s="60"/>
      <c r="C175" s="60"/>
      <c r="D175" s="60"/>
      <c r="E175" s="60"/>
      <c r="F175" s="60"/>
    </row>
    <row r="176" spans="2:6" x14ac:dyDescent="0.25">
      <c r="B176" s="60"/>
      <c r="C176" s="60"/>
      <c r="D176" s="60"/>
      <c r="E176" s="60"/>
      <c r="F176" s="60"/>
    </row>
    <row r="177" spans="2:6" x14ac:dyDescent="0.25">
      <c r="B177" s="60"/>
      <c r="C177" s="60"/>
      <c r="D177" s="60"/>
      <c r="E177" s="60"/>
      <c r="F177" s="60"/>
    </row>
    <row r="178" spans="2:6" x14ac:dyDescent="0.25">
      <c r="B178" s="60"/>
      <c r="C178" s="60"/>
      <c r="D178" s="60"/>
      <c r="E178" s="60"/>
      <c r="F178" s="60"/>
    </row>
    <row r="179" spans="2:6" x14ac:dyDescent="0.25">
      <c r="B179" s="60"/>
      <c r="C179" s="60"/>
      <c r="D179" s="60"/>
      <c r="E179" s="60"/>
      <c r="F179" s="60"/>
    </row>
    <row r="180" spans="2:6" x14ac:dyDescent="0.25">
      <c r="B180" s="60"/>
      <c r="C180" s="60"/>
      <c r="D180" s="60"/>
      <c r="E180" s="60"/>
      <c r="F180" s="60"/>
    </row>
    <row r="181" spans="2:6" x14ac:dyDescent="0.25">
      <c r="B181" s="60"/>
      <c r="C181" s="60"/>
      <c r="D181" s="60"/>
      <c r="E181" s="60"/>
      <c r="F181" s="60"/>
    </row>
    <row r="182" spans="2:6" x14ac:dyDescent="0.25">
      <c r="B182" s="60"/>
      <c r="C182" s="60"/>
      <c r="D182" s="60"/>
      <c r="E182" s="60"/>
      <c r="F182" s="60"/>
    </row>
    <row r="183" spans="2:6" x14ac:dyDescent="0.25">
      <c r="B183" s="60"/>
      <c r="C183" s="60"/>
      <c r="D183" s="60"/>
      <c r="E183" s="60"/>
      <c r="F183" s="60"/>
    </row>
    <row r="184" spans="2:6" x14ac:dyDescent="0.25">
      <c r="B184" s="60"/>
      <c r="C184" s="60"/>
      <c r="D184" s="60"/>
      <c r="E184" s="60"/>
      <c r="F184" s="60"/>
    </row>
    <row r="185" spans="2:6" x14ac:dyDescent="0.25">
      <c r="B185" s="60"/>
      <c r="C185" s="60"/>
      <c r="D185" s="60"/>
      <c r="E185" s="60"/>
      <c r="F185" s="60"/>
    </row>
    <row r="186" spans="2:6" x14ac:dyDescent="0.25">
      <c r="B186" s="60"/>
      <c r="C186" s="60"/>
      <c r="D186" s="60"/>
      <c r="E186" s="60"/>
      <c r="F186" s="60"/>
    </row>
    <row r="187" spans="2:6" x14ac:dyDescent="0.25">
      <c r="B187" s="60"/>
      <c r="C187" s="60"/>
      <c r="D187" s="60"/>
      <c r="E187" s="60"/>
      <c r="F187" s="60"/>
    </row>
    <row r="188" spans="2:6" x14ac:dyDescent="0.25">
      <c r="B188" s="60"/>
      <c r="C188" s="60"/>
      <c r="D188" s="60"/>
      <c r="E188" s="60"/>
      <c r="F188" s="60"/>
    </row>
    <row r="189" spans="2:6" x14ac:dyDescent="0.25">
      <c r="B189" s="60"/>
      <c r="C189" s="60"/>
      <c r="D189" s="60"/>
      <c r="E189" s="60"/>
      <c r="F189" s="60"/>
    </row>
    <row r="190" spans="2:6" x14ac:dyDescent="0.25">
      <c r="B190" s="60"/>
      <c r="C190" s="60"/>
      <c r="D190" s="60"/>
      <c r="E190" s="60"/>
      <c r="F190" s="60"/>
    </row>
    <row r="191" spans="2:6" x14ac:dyDescent="0.25">
      <c r="B191" s="60"/>
      <c r="C191" s="60"/>
      <c r="D191" s="60"/>
      <c r="E191" s="60"/>
      <c r="F191" s="60"/>
    </row>
    <row r="192" spans="2:6" x14ac:dyDescent="0.25">
      <c r="B192" s="60"/>
      <c r="C192" s="60"/>
      <c r="D192" s="60"/>
      <c r="E192" s="60"/>
      <c r="F192" s="60"/>
    </row>
    <row r="193" spans="2:6" x14ac:dyDescent="0.25">
      <c r="B193" s="60"/>
      <c r="C193" s="60"/>
      <c r="D193" s="60"/>
      <c r="E193" s="60"/>
      <c r="F193" s="60"/>
    </row>
    <row r="194" spans="2:6" x14ac:dyDescent="0.25">
      <c r="B194" s="60"/>
      <c r="C194" s="60"/>
      <c r="D194" s="60"/>
      <c r="E194" s="60"/>
      <c r="F194" s="60"/>
    </row>
    <row r="195" spans="2:6" x14ac:dyDescent="0.25">
      <c r="B195" s="60"/>
      <c r="C195" s="60"/>
      <c r="D195" s="60"/>
      <c r="E195" s="60"/>
      <c r="F195" s="60"/>
    </row>
    <row r="196" spans="2:6" x14ac:dyDescent="0.25">
      <c r="B196" s="60"/>
      <c r="C196" s="60"/>
      <c r="D196" s="60"/>
      <c r="E196" s="60"/>
      <c r="F196" s="60"/>
    </row>
    <row r="197" spans="2:6" x14ac:dyDescent="0.25">
      <c r="B197" s="60"/>
      <c r="C197" s="60"/>
      <c r="D197" s="60"/>
      <c r="E197" s="60"/>
      <c r="F197" s="60"/>
    </row>
    <row r="198" spans="2:6" x14ac:dyDescent="0.25">
      <c r="B198" s="60"/>
      <c r="C198" s="60"/>
      <c r="D198" s="60"/>
      <c r="E198" s="60"/>
      <c r="F198" s="60"/>
    </row>
    <row r="199" spans="2:6" x14ac:dyDescent="0.25">
      <c r="B199" s="60"/>
      <c r="C199" s="60"/>
      <c r="D199" s="60"/>
      <c r="E199" s="60"/>
      <c r="F199" s="60"/>
    </row>
    <row r="200" spans="2:6" x14ac:dyDescent="0.25">
      <c r="B200" s="60"/>
      <c r="C200" s="60"/>
      <c r="D200" s="60"/>
      <c r="E200" s="60"/>
      <c r="F200" s="60"/>
    </row>
    <row r="201" spans="2:6" x14ac:dyDescent="0.25">
      <c r="B201" s="60"/>
      <c r="C201" s="60"/>
      <c r="D201" s="60"/>
      <c r="E201" s="60"/>
      <c r="F201" s="60"/>
    </row>
    <row r="202" spans="2:6" x14ac:dyDescent="0.25">
      <c r="B202" s="60"/>
      <c r="C202" s="60"/>
      <c r="D202" s="60"/>
      <c r="E202" s="60"/>
      <c r="F202" s="60"/>
    </row>
    <row r="203" spans="2:6" x14ac:dyDescent="0.25">
      <c r="B203" s="60"/>
      <c r="C203" s="60"/>
      <c r="D203" s="60"/>
      <c r="E203" s="60"/>
      <c r="F203" s="60"/>
    </row>
    <row r="204" spans="2:6" x14ac:dyDescent="0.25">
      <c r="B204" s="60"/>
      <c r="C204" s="60"/>
      <c r="D204" s="60"/>
      <c r="E204" s="60"/>
      <c r="F204" s="60"/>
    </row>
    <row r="205" spans="2:6" x14ac:dyDescent="0.25">
      <c r="E205" s="60"/>
      <c r="F205"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07"/>
  <sheetViews>
    <sheetView workbookViewId="0">
      <selection activeCell="A2828" sqref="A2828:XFD2947"/>
    </sheetView>
  </sheetViews>
  <sheetFormatPr defaultRowHeight="15" x14ac:dyDescent="0.25"/>
  <cols>
    <col min="1" max="1" width="30.5703125" bestFit="1" customWidth="1"/>
    <col min="3" max="3" width="9.28515625" style="7" bestFit="1" customWidth="1"/>
    <col min="4" max="4" width="27.140625" customWidth="1"/>
    <col min="6" max="6" width="21.42578125" bestFit="1" customWidth="1"/>
    <col min="8" max="8" width="10.42578125" style="9" bestFit="1" customWidth="1"/>
    <col min="9" max="9" width="12.28515625" style="9" bestFit="1" customWidth="1"/>
    <col min="10" max="10" width="10.42578125" style="9" bestFit="1" customWidth="1"/>
    <col min="11" max="11" width="8.85546875" style="9"/>
  </cols>
  <sheetData>
    <row r="1" spans="1:18" s="2" customFormat="1" x14ac:dyDescent="0.25">
      <c r="A1" t="s">
        <v>36</v>
      </c>
      <c r="B1" t="s">
        <v>87</v>
      </c>
      <c r="C1" t="s">
        <v>37</v>
      </c>
      <c r="D1" t="s">
        <v>88</v>
      </c>
      <c r="E1" t="s">
        <v>89</v>
      </c>
      <c r="F1" t="s">
        <v>90</v>
      </c>
      <c r="G1" t="s">
        <v>91</v>
      </c>
      <c r="H1" t="s">
        <v>92</v>
      </c>
      <c r="I1" t="s">
        <v>93</v>
      </c>
      <c r="J1" t="s">
        <v>94</v>
      </c>
      <c r="K1" s="8"/>
    </row>
    <row r="2" spans="1:18" x14ac:dyDescent="0.25">
      <c r="A2" t="s">
        <v>143</v>
      </c>
      <c r="B2" t="s">
        <v>144</v>
      </c>
      <c r="C2" t="s">
        <v>1</v>
      </c>
      <c r="D2" t="s">
        <v>145</v>
      </c>
      <c r="E2" t="s">
        <v>96</v>
      </c>
      <c r="F2" t="s">
        <v>97</v>
      </c>
      <c r="G2">
        <v>2016</v>
      </c>
      <c r="H2">
        <v>295.72435516899998</v>
      </c>
      <c r="I2">
        <v>306.53909238400001</v>
      </c>
      <c r="J2">
        <v>285.83703006899998</v>
      </c>
    </row>
    <row r="3" spans="1:18" x14ac:dyDescent="0.25">
      <c r="A3" t="s">
        <v>143</v>
      </c>
      <c r="B3" t="s">
        <v>144</v>
      </c>
      <c r="C3" t="s">
        <v>3</v>
      </c>
      <c r="D3" t="s">
        <v>145</v>
      </c>
      <c r="E3" t="s">
        <v>96</v>
      </c>
      <c r="F3" t="s">
        <v>97</v>
      </c>
      <c r="G3">
        <v>2016</v>
      </c>
      <c r="H3">
        <v>236.61633522899999</v>
      </c>
      <c r="I3">
        <v>243.938291561</v>
      </c>
      <c r="J3">
        <v>229.59934073100001</v>
      </c>
      <c r="R3" t="s">
        <v>81</v>
      </c>
    </row>
    <row r="4" spans="1:18" x14ac:dyDescent="0.25">
      <c r="A4" t="s">
        <v>143</v>
      </c>
      <c r="B4" t="s">
        <v>144</v>
      </c>
      <c r="C4" t="s">
        <v>1</v>
      </c>
      <c r="D4" t="s">
        <v>145</v>
      </c>
      <c r="E4" t="s">
        <v>96</v>
      </c>
      <c r="F4" t="s">
        <v>146</v>
      </c>
      <c r="G4">
        <v>2016</v>
      </c>
      <c r="H4">
        <v>1</v>
      </c>
      <c r="I4">
        <v>1</v>
      </c>
      <c r="J4">
        <v>1</v>
      </c>
      <c r="R4" t="s">
        <v>82</v>
      </c>
    </row>
    <row r="5" spans="1:18" x14ac:dyDescent="0.25">
      <c r="A5" t="s">
        <v>143</v>
      </c>
      <c r="B5" t="s">
        <v>144</v>
      </c>
      <c r="C5" t="s">
        <v>3</v>
      </c>
      <c r="D5" t="s">
        <v>145</v>
      </c>
      <c r="E5" t="s">
        <v>96</v>
      </c>
      <c r="F5" t="s">
        <v>146</v>
      </c>
      <c r="G5">
        <v>2016</v>
      </c>
      <c r="H5">
        <v>1</v>
      </c>
      <c r="I5">
        <v>1</v>
      </c>
      <c r="J5">
        <v>1</v>
      </c>
      <c r="R5" t="s">
        <v>83</v>
      </c>
    </row>
    <row r="6" spans="1:18" x14ac:dyDescent="0.25">
      <c r="A6" t="s">
        <v>143</v>
      </c>
      <c r="B6" t="s">
        <v>144</v>
      </c>
      <c r="C6" t="s">
        <v>1</v>
      </c>
      <c r="D6" t="s">
        <v>145</v>
      </c>
      <c r="E6" t="s">
        <v>96</v>
      </c>
      <c r="F6" t="s">
        <v>7</v>
      </c>
      <c r="G6">
        <v>2016</v>
      </c>
      <c r="H6">
        <v>88.290978452199994</v>
      </c>
      <c r="I6">
        <v>91.519808657699997</v>
      </c>
      <c r="J6">
        <v>85.339034886999997</v>
      </c>
      <c r="R6" t="s">
        <v>84</v>
      </c>
    </row>
    <row r="7" spans="1:18" x14ac:dyDescent="0.25">
      <c r="A7" t="s">
        <v>143</v>
      </c>
      <c r="B7" t="s">
        <v>144</v>
      </c>
      <c r="C7" t="s">
        <v>3</v>
      </c>
      <c r="D7" t="s">
        <v>145</v>
      </c>
      <c r="E7" t="s">
        <v>96</v>
      </c>
      <c r="F7" t="s">
        <v>7</v>
      </c>
      <c r="G7">
        <v>2016</v>
      </c>
      <c r="H7">
        <v>74.512830102400002</v>
      </c>
      <c r="I7">
        <v>76.818586751300003</v>
      </c>
      <c r="J7">
        <v>72.303108958999999</v>
      </c>
      <c r="R7" t="s">
        <v>85</v>
      </c>
    </row>
    <row r="8" spans="1:18" x14ac:dyDescent="0.25">
      <c r="A8" t="s">
        <v>143</v>
      </c>
      <c r="B8" t="s">
        <v>144</v>
      </c>
      <c r="C8" t="s">
        <v>1</v>
      </c>
      <c r="D8" t="s">
        <v>14</v>
      </c>
      <c r="E8" t="s">
        <v>96</v>
      </c>
      <c r="F8" t="s">
        <v>97</v>
      </c>
      <c r="G8">
        <v>2016</v>
      </c>
      <c r="H8">
        <v>26.0564895087</v>
      </c>
      <c r="I8">
        <v>26.723482651200001</v>
      </c>
      <c r="J8">
        <v>25.364603946799999</v>
      </c>
      <c r="R8" t="s">
        <v>86</v>
      </c>
    </row>
    <row r="9" spans="1:18" x14ac:dyDescent="0.25">
      <c r="A9" t="s">
        <v>143</v>
      </c>
      <c r="B9" t="s">
        <v>144</v>
      </c>
      <c r="C9" t="s">
        <v>3</v>
      </c>
      <c r="D9" t="s">
        <v>14</v>
      </c>
      <c r="E9" t="s">
        <v>96</v>
      </c>
      <c r="F9" t="s">
        <v>97</v>
      </c>
      <c r="G9">
        <v>2016</v>
      </c>
      <c r="H9">
        <v>21.7895062622</v>
      </c>
      <c r="I9">
        <v>22.296743582400001</v>
      </c>
      <c r="J9">
        <v>21.275674356900002</v>
      </c>
    </row>
    <row r="10" spans="1:18" x14ac:dyDescent="0.25">
      <c r="A10" t="s">
        <v>143</v>
      </c>
      <c r="B10" t="s">
        <v>144</v>
      </c>
      <c r="C10" t="s">
        <v>1</v>
      </c>
      <c r="D10" t="s">
        <v>14</v>
      </c>
      <c r="E10" t="s">
        <v>96</v>
      </c>
      <c r="F10" t="s">
        <v>146</v>
      </c>
      <c r="G10">
        <v>2016</v>
      </c>
      <c r="H10">
        <v>1</v>
      </c>
      <c r="I10">
        <v>1</v>
      </c>
      <c r="J10">
        <v>1</v>
      </c>
    </row>
    <row r="11" spans="1:18" x14ac:dyDescent="0.25">
      <c r="A11" t="s">
        <v>143</v>
      </c>
      <c r="B11" t="s">
        <v>144</v>
      </c>
      <c r="C11" t="s">
        <v>3</v>
      </c>
      <c r="D11" t="s">
        <v>14</v>
      </c>
      <c r="E11" t="s">
        <v>96</v>
      </c>
      <c r="F11" t="s">
        <v>146</v>
      </c>
      <c r="G11">
        <v>2016</v>
      </c>
      <c r="H11">
        <v>1</v>
      </c>
      <c r="I11">
        <v>1</v>
      </c>
      <c r="J11">
        <v>1</v>
      </c>
    </row>
    <row r="12" spans="1:18" x14ac:dyDescent="0.25">
      <c r="A12" t="s">
        <v>143</v>
      </c>
      <c r="B12" t="s">
        <v>144</v>
      </c>
      <c r="C12" t="s">
        <v>1</v>
      </c>
      <c r="D12" t="s">
        <v>14</v>
      </c>
      <c r="E12" t="s">
        <v>96</v>
      </c>
      <c r="F12" t="s">
        <v>7</v>
      </c>
      <c r="G12">
        <v>2016</v>
      </c>
      <c r="H12">
        <v>9.2646182979699994</v>
      </c>
      <c r="I12">
        <v>9.5017736856999999</v>
      </c>
      <c r="J12">
        <v>9.0186121874999898</v>
      </c>
    </row>
    <row r="13" spans="1:18" x14ac:dyDescent="0.25">
      <c r="A13" t="s">
        <v>143</v>
      </c>
      <c r="B13" t="s">
        <v>144</v>
      </c>
      <c r="C13" t="s">
        <v>3</v>
      </c>
      <c r="D13" t="s">
        <v>14</v>
      </c>
      <c r="E13" t="s">
        <v>96</v>
      </c>
      <c r="F13" t="s">
        <v>7</v>
      </c>
      <c r="G13">
        <v>2016</v>
      </c>
      <c r="H13">
        <v>8.0897357983399996</v>
      </c>
      <c r="I13">
        <v>8.2780565366900003</v>
      </c>
      <c r="J13">
        <v>7.8989667048000003</v>
      </c>
    </row>
    <row r="14" spans="1:18" x14ac:dyDescent="0.25">
      <c r="A14" t="s">
        <v>143</v>
      </c>
      <c r="B14" t="s">
        <v>144</v>
      </c>
      <c r="C14" t="s">
        <v>1</v>
      </c>
      <c r="D14" t="s">
        <v>15</v>
      </c>
      <c r="E14" t="s">
        <v>96</v>
      </c>
      <c r="F14" t="s">
        <v>97</v>
      </c>
      <c r="G14">
        <v>2016</v>
      </c>
      <c r="H14">
        <v>20.798715594099999</v>
      </c>
      <c r="I14">
        <v>21.236361232899998</v>
      </c>
      <c r="J14">
        <v>20.384372051</v>
      </c>
    </row>
    <row r="15" spans="1:18" x14ac:dyDescent="0.25">
      <c r="A15" t="s">
        <v>143</v>
      </c>
      <c r="B15" t="s">
        <v>144</v>
      </c>
      <c r="C15" t="s">
        <v>3</v>
      </c>
      <c r="D15" t="s">
        <v>15</v>
      </c>
      <c r="E15" t="s">
        <v>96</v>
      </c>
      <c r="F15" t="s">
        <v>97</v>
      </c>
      <c r="G15">
        <v>2016</v>
      </c>
      <c r="H15">
        <v>17.679057556499998</v>
      </c>
      <c r="I15">
        <v>18.0872869345</v>
      </c>
      <c r="J15">
        <v>17.2962003096</v>
      </c>
    </row>
    <row r="16" spans="1:18" x14ac:dyDescent="0.25">
      <c r="A16" t="s">
        <v>143</v>
      </c>
      <c r="B16" t="s">
        <v>144</v>
      </c>
      <c r="C16" t="s">
        <v>1</v>
      </c>
      <c r="D16" t="s">
        <v>15</v>
      </c>
      <c r="E16" t="s">
        <v>96</v>
      </c>
      <c r="F16" t="s">
        <v>146</v>
      </c>
      <c r="G16">
        <v>2016</v>
      </c>
      <c r="H16">
        <v>1</v>
      </c>
      <c r="I16">
        <v>1</v>
      </c>
      <c r="J16">
        <v>1</v>
      </c>
    </row>
    <row r="17" spans="1:10" x14ac:dyDescent="0.25">
      <c r="A17" t="s">
        <v>143</v>
      </c>
      <c r="B17" t="s">
        <v>144</v>
      </c>
      <c r="C17" t="s">
        <v>3</v>
      </c>
      <c r="D17" t="s">
        <v>15</v>
      </c>
      <c r="E17" t="s">
        <v>96</v>
      </c>
      <c r="F17" t="s">
        <v>146</v>
      </c>
      <c r="G17">
        <v>2016</v>
      </c>
      <c r="H17">
        <v>1</v>
      </c>
      <c r="I17">
        <v>1</v>
      </c>
      <c r="J17">
        <v>1</v>
      </c>
    </row>
    <row r="18" spans="1:10" x14ac:dyDescent="0.25">
      <c r="A18" t="s">
        <v>143</v>
      </c>
      <c r="B18" t="s">
        <v>144</v>
      </c>
      <c r="C18" t="s">
        <v>1</v>
      </c>
      <c r="D18" t="s">
        <v>15</v>
      </c>
      <c r="E18" t="s">
        <v>96</v>
      </c>
      <c r="F18" t="s">
        <v>7</v>
      </c>
      <c r="G18">
        <v>2016</v>
      </c>
      <c r="H18">
        <v>8.7319106503199997</v>
      </c>
      <c r="I18">
        <v>8.9156471218100002</v>
      </c>
      <c r="J18">
        <v>8.5579570818699899</v>
      </c>
    </row>
    <row r="19" spans="1:10" x14ac:dyDescent="0.25">
      <c r="A19" t="s">
        <v>143</v>
      </c>
      <c r="B19" t="s">
        <v>144</v>
      </c>
      <c r="C19" t="s">
        <v>3</v>
      </c>
      <c r="D19" t="s">
        <v>15</v>
      </c>
      <c r="E19" t="s">
        <v>96</v>
      </c>
      <c r="F19" t="s">
        <v>7</v>
      </c>
      <c r="G19">
        <v>2016</v>
      </c>
      <c r="H19">
        <v>7.7663678342500004</v>
      </c>
      <c r="I19">
        <v>7.9457020267400003</v>
      </c>
      <c r="J19">
        <v>7.59817955851</v>
      </c>
    </row>
    <row r="20" spans="1:10" x14ac:dyDescent="0.25">
      <c r="A20" t="s">
        <v>143</v>
      </c>
      <c r="B20" t="s">
        <v>144</v>
      </c>
      <c r="C20" t="s">
        <v>1</v>
      </c>
      <c r="D20" t="s">
        <v>16</v>
      </c>
      <c r="E20" t="s">
        <v>96</v>
      </c>
      <c r="F20" t="s">
        <v>97</v>
      </c>
      <c r="G20">
        <v>2016</v>
      </c>
      <c r="H20">
        <v>79.679916968599997</v>
      </c>
      <c r="I20">
        <v>82.412274545299994</v>
      </c>
      <c r="J20">
        <v>77.090812529000004</v>
      </c>
    </row>
    <row r="21" spans="1:10" x14ac:dyDescent="0.25">
      <c r="A21" t="s">
        <v>143</v>
      </c>
      <c r="B21" t="s">
        <v>144</v>
      </c>
      <c r="C21" t="s">
        <v>3</v>
      </c>
      <c r="D21" t="s">
        <v>16</v>
      </c>
      <c r="E21" t="s">
        <v>96</v>
      </c>
      <c r="F21" t="s">
        <v>97</v>
      </c>
      <c r="G21">
        <v>2016</v>
      </c>
      <c r="H21">
        <v>33.685710198800003</v>
      </c>
      <c r="I21">
        <v>34.830100513200001</v>
      </c>
      <c r="J21">
        <v>32.5937861544</v>
      </c>
    </row>
    <row r="22" spans="1:10" x14ac:dyDescent="0.25">
      <c r="A22" t="s">
        <v>143</v>
      </c>
      <c r="B22" t="s">
        <v>144</v>
      </c>
      <c r="C22" t="s">
        <v>1</v>
      </c>
      <c r="D22" t="s">
        <v>16</v>
      </c>
      <c r="E22" t="s">
        <v>96</v>
      </c>
      <c r="F22" t="s">
        <v>146</v>
      </c>
      <c r="G22">
        <v>2016</v>
      </c>
      <c r="H22">
        <v>1</v>
      </c>
      <c r="I22">
        <v>1</v>
      </c>
      <c r="J22">
        <v>1</v>
      </c>
    </row>
    <row r="23" spans="1:10" x14ac:dyDescent="0.25">
      <c r="A23" t="s">
        <v>143</v>
      </c>
      <c r="B23" t="s">
        <v>144</v>
      </c>
      <c r="C23" t="s">
        <v>3</v>
      </c>
      <c r="D23" t="s">
        <v>16</v>
      </c>
      <c r="E23" t="s">
        <v>96</v>
      </c>
      <c r="F23" t="s">
        <v>146</v>
      </c>
      <c r="G23">
        <v>2016</v>
      </c>
      <c r="H23">
        <v>1</v>
      </c>
      <c r="I23">
        <v>1</v>
      </c>
      <c r="J23">
        <v>1</v>
      </c>
    </row>
    <row r="24" spans="1:10" x14ac:dyDescent="0.25">
      <c r="A24" t="s">
        <v>143</v>
      </c>
      <c r="B24" t="s">
        <v>144</v>
      </c>
      <c r="C24" t="s">
        <v>1</v>
      </c>
      <c r="D24" t="s">
        <v>16</v>
      </c>
      <c r="E24" t="s">
        <v>96</v>
      </c>
      <c r="F24" t="s">
        <v>7</v>
      </c>
      <c r="G24">
        <v>2016</v>
      </c>
      <c r="H24">
        <v>32.146987617699999</v>
      </c>
      <c r="I24">
        <v>33.2493615725</v>
      </c>
      <c r="J24">
        <v>31.102409366099899</v>
      </c>
    </row>
    <row r="25" spans="1:10" x14ac:dyDescent="0.25">
      <c r="A25" t="s">
        <v>143</v>
      </c>
      <c r="B25" t="s">
        <v>144</v>
      </c>
      <c r="C25" t="s">
        <v>3</v>
      </c>
      <c r="D25" t="s">
        <v>16</v>
      </c>
      <c r="E25" t="s">
        <v>96</v>
      </c>
      <c r="F25" t="s">
        <v>7</v>
      </c>
      <c r="G25">
        <v>2016</v>
      </c>
      <c r="H25">
        <v>14.4621487373</v>
      </c>
      <c r="I25">
        <v>14.953465169099999</v>
      </c>
      <c r="J25">
        <v>13.9933574354</v>
      </c>
    </row>
    <row r="26" spans="1:10" x14ac:dyDescent="0.25">
      <c r="A26" t="s">
        <v>143</v>
      </c>
      <c r="B26" t="s">
        <v>144</v>
      </c>
      <c r="C26" t="s">
        <v>1</v>
      </c>
      <c r="D26" t="s">
        <v>17</v>
      </c>
      <c r="E26" t="s">
        <v>96</v>
      </c>
      <c r="F26" t="s">
        <v>97</v>
      </c>
      <c r="G26">
        <v>2016</v>
      </c>
      <c r="H26">
        <v>134.12111917600001</v>
      </c>
      <c r="I26">
        <v>138.830676901</v>
      </c>
      <c r="J26">
        <v>129.78414762599999</v>
      </c>
    </row>
    <row r="27" spans="1:10" x14ac:dyDescent="0.25">
      <c r="A27" t="s">
        <v>143</v>
      </c>
      <c r="B27" t="s">
        <v>144</v>
      </c>
      <c r="C27" t="s">
        <v>3</v>
      </c>
      <c r="D27" t="s">
        <v>17</v>
      </c>
      <c r="E27" t="s">
        <v>96</v>
      </c>
      <c r="F27" t="s">
        <v>97</v>
      </c>
      <c r="G27">
        <v>2016</v>
      </c>
      <c r="H27">
        <v>58.030195852699997</v>
      </c>
      <c r="I27">
        <v>60.162853608600003</v>
      </c>
      <c r="J27">
        <v>56.028059087199999</v>
      </c>
    </row>
    <row r="28" spans="1:10" x14ac:dyDescent="0.25">
      <c r="A28" t="s">
        <v>143</v>
      </c>
      <c r="B28" t="s">
        <v>144</v>
      </c>
      <c r="C28" t="s">
        <v>1</v>
      </c>
      <c r="D28" t="s">
        <v>17</v>
      </c>
      <c r="E28" t="s">
        <v>96</v>
      </c>
      <c r="F28" t="s">
        <v>146</v>
      </c>
      <c r="G28">
        <v>2016</v>
      </c>
      <c r="H28">
        <v>1</v>
      </c>
      <c r="I28">
        <v>1</v>
      </c>
      <c r="J28">
        <v>1</v>
      </c>
    </row>
    <row r="29" spans="1:10" x14ac:dyDescent="0.25">
      <c r="A29" t="s">
        <v>143</v>
      </c>
      <c r="B29" t="s">
        <v>144</v>
      </c>
      <c r="C29" t="s">
        <v>3</v>
      </c>
      <c r="D29" t="s">
        <v>17</v>
      </c>
      <c r="E29" t="s">
        <v>96</v>
      </c>
      <c r="F29" t="s">
        <v>146</v>
      </c>
      <c r="G29">
        <v>2016</v>
      </c>
      <c r="H29">
        <v>1</v>
      </c>
      <c r="I29">
        <v>1</v>
      </c>
      <c r="J29">
        <v>1</v>
      </c>
    </row>
    <row r="30" spans="1:10" x14ac:dyDescent="0.25">
      <c r="A30" t="s">
        <v>143</v>
      </c>
      <c r="B30" t="s">
        <v>144</v>
      </c>
      <c r="C30" t="s">
        <v>1</v>
      </c>
      <c r="D30" t="s">
        <v>17</v>
      </c>
      <c r="E30" t="s">
        <v>96</v>
      </c>
      <c r="F30" t="s">
        <v>7</v>
      </c>
      <c r="G30">
        <v>2016</v>
      </c>
      <c r="H30">
        <v>45.482322445400001</v>
      </c>
      <c r="I30">
        <v>47.079398463799997</v>
      </c>
      <c r="J30">
        <v>44.011595540499997</v>
      </c>
    </row>
    <row r="31" spans="1:10" x14ac:dyDescent="0.25">
      <c r="A31" t="s">
        <v>143</v>
      </c>
      <c r="B31" t="s">
        <v>144</v>
      </c>
      <c r="C31" t="s">
        <v>3</v>
      </c>
      <c r="D31" t="s">
        <v>17</v>
      </c>
      <c r="E31" t="s">
        <v>96</v>
      </c>
      <c r="F31" t="s">
        <v>7</v>
      </c>
      <c r="G31">
        <v>2016</v>
      </c>
      <c r="H31">
        <v>19.266014256399998</v>
      </c>
      <c r="I31">
        <v>19.974056235700001</v>
      </c>
      <c r="J31">
        <v>18.601305221699999</v>
      </c>
    </row>
    <row r="32" spans="1:10" x14ac:dyDescent="0.25">
      <c r="A32" t="s">
        <v>143</v>
      </c>
      <c r="B32" t="s">
        <v>144</v>
      </c>
      <c r="C32" t="s">
        <v>1</v>
      </c>
      <c r="D32" t="s">
        <v>18</v>
      </c>
      <c r="E32" t="s">
        <v>96</v>
      </c>
      <c r="F32" t="s">
        <v>97</v>
      </c>
      <c r="G32">
        <v>2016</v>
      </c>
      <c r="H32">
        <v>179.96797299299999</v>
      </c>
      <c r="I32">
        <v>185.73660283199999</v>
      </c>
      <c r="J32">
        <v>174.32803667300001</v>
      </c>
    </row>
    <row r="33" spans="1:12" x14ac:dyDescent="0.25">
      <c r="A33" t="s">
        <v>143</v>
      </c>
      <c r="B33" t="s">
        <v>144</v>
      </c>
      <c r="C33" t="s">
        <v>3</v>
      </c>
      <c r="D33" t="s">
        <v>18</v>
      </c>
      <c r="E33" t="s">
        <v>96</v>
      </c>
      <c r="F33" t="s">
        <v>97</v>
      </c>
      <c r="G33">
        <v>2016</v>
      </c>
      <c r="H33">
        <v>81.391292072100001</v>
      </c>
      <c r="I33">
        <v>84.398914161899995</v>
      </c>
      <c r="J33">
        <v>78.441746238799993</v>
      </c>
    </row>
    <row r="34" spans="1:12" x14ac:dyDescent="0.25">
      <c r="A34" t="s">
        <v>143</v>
      </c>
      <c r="B34" t="s">
        <v>144</v>
      </c>
      <c r="C34" t="s">
        <v>1</v>
      </c>
      <c r="D34" t="s">
        <v>18</v>
      </c>
      <c r="E34" t="s">
        <v>96</v>
      </c>
      <c r="F34" t="s">
        <v>146</v>
      </c>
      <c r="G34">
        <v>2016</v>
      </c>
      <c r="H34">
        <v>1</v>
      </c>
      <c r="I34">
        <v>1</v>
      </c>
      <c r="J34">
        <v>1</v>
      </c>
    </row>
    <row r="35" spans="1:12" x14ac:dyDescent="0.25">
      <c r="A35" t="s">
        <v>143</v>
      </c>
      <c r="B35" t="s">
        <v>144</v>
      </c>
      <c r="C35" t="s">
        <v>3</v>
      </c>
      <c r="D35" t="s">
        <v>18</v>
      </c>
      <c r="E35" t="s">
        <v>96</v>
      </c>
      <c r="F35" t="s">
        <v>146</v>
      </c>
      <c r="G35">
        <v>2016</v>
      </c>
      <c r="H35">
        <v>1</v>
      </c>
      <c r="I35">
        <v>1</v>
      </c>
      <c r="J35">
        <v>1</v>
      </c>
    </row>
    <row r="36" spans="1:12" x14ac:dyDescent="0.25">
      <c r="A36" t="s">
        <v>143</v>
      </c>
      <c r="B36" t="s">
        <v>144</v>
      </c>
      <c r="C36" t="s">
        <v>1</v>
      </c>
      <c r="D36" t="s">
        <v>18</v>
      </c>
      <c r="E36" t="s">
        <v>96</v>
      </c>
      <c r="F36" t="s">
        <v>7</v>
      </c>
      <c r="G36">
        <v>2016</v>
      </c>
      <c r="H36">
        <v>43.791898379800003</v>
      </c>
      <c r="I36">
        <v>45.195588422599997</v>
      </c>
      <c r="J36">
        <v>42.419523539700002</v>
      </c>
    </row>
    <row r="37" spans="1:12" x14ac:dyDescent="0.25">
      <c r="A37" t="s">
        <v>143</v>
      </c>
      <c r="B37" t="s">
        <v>144</v>
      </c>
      <c r="C37" t="s">
        <v>3</v>
      </c>
      <c r="D37" t="s">
        <v>18</v>
      </c>
      <c r="E37" t="s">
        <v>96</v>
      </c>
      <c r="F37" t="s">
        <v>7</v>
      </c>
      <c r="G37">
        <v>2016</v>
      </c>
      <c r="H37">
        <v>19.0507005644</v>
      </c>
      <c r="I37">
        <v>19.754674004200002</v>
      </c>
      <c r="J37">
        <v>18.360320635099999</v>
      </c>
    </row>
    <row r="38" spans="1:12" x14ac:dyDescent="0.25">
      <c r="A38" t="s">
        <v>143</v>
      </c>
      <c r="B38" t="s">
        <v>144</v>
      </c>
      <c r="C38" t="s">
        <v>1</v>
      </c>
      <c r="D38" t="s">
        <v>19</v>
      </c>
      <c r="E38" t="s">
        <v>96</v>
      </c>
      <c r="F38" t="s">
        <v>97</v>
      </c>
      <c r="G38">
        <v>2016</v>
      </c>
      <c r="H38">
        <v>241.61866441399999</v>
      </c>
      <c r="I38">
        <v>249.17002429799999</v>
      </c>
      <c r="J38">
        <v>234.044155797</v>
      </c>
      <c r="L38">
        <f>SUBTOTAL(9,H2:H38)</f>
        <v>1810.0158441311798</v>
      </c>
    </row>
    <row r="39" spans="1:12" x14ac:dyDescent="0.25">
      <c r="A39" t="s">
        <v>143</v>
      </c>
      <c r="B39" t="s">
        <v>144</v>
      </c>
      <c r="C39" t="s">
        <v>3</v>
      </c>
      <c r="D39" t="s">
        <v>19</v>
      </c>
      <c r="E39" t="s">
        <v>96</v>
      </c>
      <c r="F39" t="s">
        <v>97</v>
      </c>
      <c r="G39">
        <v>2016</v>
      </c>
      <c r="H39">
        <v>130.479426034</v>
      </c>
      <c r="I39">
        <v>135.38808895700001</v>
      </c>
      <c r="J39">
        <v>125.894407851</v>
      </c>
    </row>
    <row r="40" spans="1:12" x14ac:dyDescent="0.25">
      <c r="A40" t="s">
        <v>143</v>
      </c>
      <c r="B40" t="s">
        <v>144</v>
      </c>
      <c r="C40" t="s">
        <v>1</v>
      </c>
      <c r="D40" t="s">
        <v>19</v>
      </c>
      <c r="E40" t="s">
        <v>96</v>
      </c>
      <c r="F40" t="s">
        <v>146</v>
      </c>
      <c r="G40">
        <v>2016</v>
      </c>
      <c r="H40">
        <v>1</v>
      </c>
      <c r="I40">
        <v>1</v>
      </c>
      <c r="J40">
        <v>1</v>
      </c>
    </row>
    <row r="41" spans="1:12" x14ac:dyDescent="0.25">
      <c r="A41" t="s">
        <v>143</v>
      </c>
      <c r="B41" t="s">
        <v>144</v>
      </c>
      <c r="C41" t="s">
        <v>3</v>
      </c>
      <c r="D41" t="s">
        <v>19</v>
      </c>
      <c r="E41" t="s">
        <v>96</v>
      </c>
      <c r="F41" t="s">
        <v>146</v>
      </c>
      <c r="G41">
        <v>2016</v>
      </c>
      <c r="H41">
        <v>1</v>
      </c>
      <c r="I41">
        <v>1</v>
      </c>
      <c r="J41">
        <v>1</v>
      </c>
    </row>
    <row r="42" spans="1:12" x14ac:dyDescent="0.25">
      <c r="A42" t="s">
        <v>143</v>
      </c>
      <c r="B42" t="s">
        <v>144</v>
      </c>
      <c r="C42" t="s">
        <v>1</v>
      </c>
      <c r="D42" t="s">
        <v>19</v>
      </c>
      <c r="E42" t="s">
        <v>96</v>
      </c>
      <c r="F42" t="s">
        <v>7</v>
      </c>
      <c r="G42">
        <v>2016</v>
      </c>
      <c r="H42">
        <v>54.821101919399901</v>
      </c>
      <c r="I42">
        <v>56.534437562800001</v>
      </c>
      <c r="J42">
        <v>53.102514036799903</v>
      </c>
    </row>
    <row r="43" spans="1:12" x14ac:dyDescent="0.25">
      <c r="A43" t="s">
        <v>143</v>
      </c>
      <c r="B43" t="s">
        <v>144</v>
      </c>
      <c r="C43" t="s">
        <v>3</v>
      </c>
      <c r="D43" t="s">
        <v>19</v>
      </c>
      <c r="E43" t="s">
        <v>96</v>
      </c>
      <c r="F43" t="s">
        <v>7</v>
      </c>
      <c r="G43">
        <v>2016</v>
      </c>
      <c r="H43">
        <v>30.998994076999999</v>
      </c>
      <c r="I43">
        <v>32.165182628499998</v>
      </c>
      <c r="J43">
        <v>29.9096962787</v>
      </c>
    </row>
    <row r="44" spans="1:12" x14ac:dyDescent="0.25">
      <c r="A44" t="s">
        <v>143</v>
      </c>
      <c r="B44" t="s">
        <v>144</v>
      </c>
      <c r="C44" t="s">
        <v>1</v>
      </c>
      <c r="D44" t="s">
        <v>20</v>
      </c>
      <c r="E44" t="s">
        <v>96</v>
      </c>
      <c r="F44" t="s">
        <v>97</v>
      </c>
      <c r="G44">
        <v>2016</v>
      </c>
      <c r="H44">
        <v>307.942960959</v>
      </c>
      <c r="I44">
        <v>318.55534170999999</v>
      </c>
      <c r="J44">
        <v>297.74013997600002</v>
      </c>
    </row>
    <row r="45" spans="1:12" x14ac:dyDescent="0.25">
      <c r="A45" t="s">
        <v>143</v>
      </c>
      <c r="B45" t="s">
        <v>144</v>
      </c>
      <c r="C45" t="s">
        <v>3</v>
      </c>
      <c r="D45" t="s">
        <v>20</v>
      </c>
      <c r="E45" t="s">
        <v>96</v>
      </c>
      <c r="F45" t="s">
        <v>97</v>
      </c>
      <c r="G45">
        <v>2016</v>
      </c>
      <c r="H45">
        <v>164.84429881899999</v>
      </c>
      <c r="I45">
        <v>171.937284511</v>
      </c>
      <c r="J45">
        <v>158.27061709</v>
      </c>
    </row>
    <row r="46" spans="1:12" x14ac:dyDescent="0.25">
      <c r="A46" t="s">
        <v>143</v>
      </c>
      <c r="B46" t="s">
        <v>144</v>
      </c>
      <c r="C46" t="s">
        <v>1</v>
      </c>
      <c r="D46" t="s">
        <v>20</v>
      </c>
      <c r="E46" t="s">
        <v>96</v>
      </c>
      <c r="F46" t="s">
        <v>146</v>
      </c>
      <c r="G46">
        <v>2016</v>
      </c>
      <c r="H46">
        <v>1</v>
      </c>
      <c r="I46">
        <v>1</v>
      </c>
      <c r="J46">
        <v>1</v>
      </c>
    </row>
    <row r="47" spans="1:12" x14ac:dyDescent="0.25">
      <c r="A47" t="s">
        <v>143</v>
      </c>
      <c r="B47" t="s">
        <v>144</v>
      </c>
      <c r="C47" t="s">
        <v>3</v>
      </c>
      <c r="D47" t="s">
        <v>20</v>
      </c>
      <c r="E47" t="s">
        <v>96</v>
      </c>
      <c r="F47" t="s">
        <v>146</v>
      </c>
      <c r="G47">
        <v>2016</v>
      </c>
      <c r="H47">
        <v>1</v>
      </c>
      <c r="I47">
        <v>1</v>
      </c>
      <c r="J47">
        <v>1</v>
      </c>
    </row>
    <row r="48" spans="1:12" x14ac:dyDescent="0.25">
      <c r="A48" t="s">
        <v>143</v>
      </c>
      <c r="B48" t="s">
        <v>144</v>
      </c>
      <c r="C48" t="s">
        <v>1</v>
      </c>
      <c r="D48" t="s">
        <v>20</v>
      </c>
      <c r="E48" t="s">
        <v>96</v>
      </c>
      <c r="F48" t="s">
        <v>7</v>
      </c>
      <c r="G48">
        <v>2016</v>
      </c>
      <c r="H48">
        <v>84.923917179299906</v>
      </c>
      <c r="I48">
        <v>87.850579120799907</v>
      </c>
      <c r="J48">
        <v>82.1102028424</v>
      </c>
    </row>
    <row r="49" spans="1:10" x14ac:dyDescent="0.25">
      <c r="A49" t="s">
        <v>143</v>
      </c>
      <c r="B49" t="s">
        <v>144</v>
      </c>
      <c r="C49" t="s">
        <v>3</v>
      </c>
      <c r="D49" t="s">
        <v>20</v>
      </c>
      <c r="E49" t="s">
        <v>96</v>
      </c>
      <c r="F49" t="s">
        <v>7</v>
      </c>
      <c r="G49">
        <v>2016</v>
      </c>
      <c r="H49">
        <v>48.189166159700001</v>
      </c>
      <c r="I49">
        <v>50.262668662199999</v>
      </c>
      <c r="J49">
        <v>46.267472516799998</v>
      </c>
    </row>
    <row r="50" spans="1:10" x14ac:dyDescent="0.25">
      <c r="A50" t="s">
        <v>143</v>
      </c>
      <c r="B50" t="s">
        <v>144</v>
      </c>
      <c r="C50" t="s">
        <v>1</v>
      </c>
      <c r="D50" t="s">
        <v>21</v>
      </c>
      <c r="E50" t="s">
        <v>96</v>
      </c>
      <c r="F50" t="s">
        <v>97</v>
      </c>
      <c r="G50">
        <v>2016</v>
      </c>
      <c r="H50">
        <v>468.53688902200003</v>
      </c>
      <c r="I50">
        <v>485.70508765400001</v>
      </c>
      <c r="J50">
        <v>452.32797992399998</v>
      </c>
    </row>
    <row r="51" spans="1:10" x14ac:dyDescent="0.25">
      <c r="A51" t="s">
        <v>143</v>
      </c>
      <c r="B51" t="s">
        <v>144</v>
      </c>
      <c r="C51" t="s">
        <v>3</v>
      </c>
      <c r="D51" t="s">
        <v>21</v>
      </c>
      <c r="E51" t="s">
        <v>96</v>
      </c>
      <c r="F51" t="s">
        <v>97</v>
      </c>
      <c r="G51">
        <v>2016</v>
      </c>
      <c r="H51">
        <v>286.10973498800001</v>
      </c>
      <c r="I51">
        <v>297.70664579100003</v>
      </c>
      <c r="J51">
        <v>275.43815696799999</v>
      </c>
    </row>
    <row r="52" spans="1:10" x14ac:dyDescent="0.25">
      <c r="A52" t="s">
        <v>143</v>
      </c>
      <c r="B52" t="s">
        <v>144</v>
      </c>
      <c r="C52" t="s">
        <v>1</v>
      </c>
      <c r="D52" t="s">
        <v>21</v>
      </c>
      <c r="E52" t="s">
        <v>96</v>
      </c>
      <c r="F52" t="s">
        <v>146</v>
      </c>
      <c r="G52">
        <v>2016</v>
      </c>
      <c r="H52">
        <v>1</v>
      </c>
      <c r="I52">
        <v>1</v>
      </c>
      <c r="J52">
        <v>1</v>
      </c>
    </row>
    <row r="53" spans="1:10" x14ac:dyDescent="0.25">
      <c r="A53" t="s">
        <v>143</v>
      </c>
      <c r="B53" t="s">
        <v>144</v>
      </c>
      <c r="C53" t="s">
        <v>3</v>
      </c>
      <c r="D53" t="s">
        <v>21</v>
      </c>
      <c r="E53" t="s">
        <v>96</v>
      </c>
      <c r="F53" t="s">
        <v>146</v>
      </c>
      <c r="G53">
        <v>2016</v>
      </c>
      <c r="H53">
        <v>1</v>
      </c>
      <c r="I53">
        <v>1</v>
      </c>
      <c r="J53">
        <v>1</v>
      </c>
    </row>
    <row r="54" spans="1:10" x14ac:dyDescent="0.25">
      <c r="A54" t="s">
        <v>143</v>
      </c>
      <c r="B54" t="s">
        <v>144</v>
      </c>
      <c r="C54" t="s">
        <v>1</v>
      </c>
      <c r="D54" t="s">
        <v>21</v>
      </c>
      <c r="E54" t="s">
        <v>96</v>
      </c>
      <c r="F54" t="s">
        <v>7</v>
      </c>
      <c r="G54">
        <v>2016</v>
      </c>
      <c r="H54">
        <v>138.10963923099999</v>
      </c>
      <c r="I54">
        <v>143.17027324899999</v>
      </c>
      <c r="J54">
        <v>133.331772984</v>
      </c>
    </row>
    <row r="55" spans="1:10" x14ac:dyDescent="0.25">
      <c r="A55" t="s">
        <v>143</v>
      </c>
      <c r="B55" t="s">
        <v>144</v>
      </c>
      <c r="C55" t="s">
        <v>3</v>
      </c>
      <c r="D55" t="s">
        <v>21</v>
      </c>
      <c r="E55" t="s">
        <v>96</v>
      </c>
      <c r="F55" t="s">
        <v>7</v>
      </c>
      <c r="G55">
        <v>2016</v>
      </c>
      <c r="H55">
        <v>87.026051685400006</v>
      </c>
      <c r="I55">
        <v>90.553486216899998</v>
      </c>
      <c r="J55">
        <v>83.780075800299997</v>
      </c>
    </row>
    <row r="56" spans="1:10" x14ac:dyDescent="0.25">
      <c r="A56" t="s">
        <v>143</v>
      </c>
      <c r="B56" t="s">
        <v>144</v>
      </c>
      <c r="C56" t="s">
        <v>1</v>
      </c>
      <c r="D56" t="s">
        <v>22</v>
      </c>
      <c r="E56" t="s">
        <v>96</v>
      </c>
      <c r="F56" t="s">
        <v>97</v>
      </c>
      <c r="G56">
        <v>2016</v>
      </c>
      <c r="H56">
        <v>729.44054609600005</v>
      </c>
      <c r="I56">
        <v>757.10706903200003</v>
      </c>
      <c r="J56">
        <v>703.93291900500003</v>
      </c>
    </row>
    <row r="57" spans="1:10" x14ac:dyDescent="0.25">
      <c r="A57" t="s">
        <v>143</v>
      </c>
      <c r="B57" t="s">
        <v>144</v>
      </c>
      <c r="C57" t="s">
        <v>3</v>
      </c>
      <c r="D57" t="s">
        <v>22</v>
      </c>
      <c r="E57" t="s">
        <v>96</v>
      </c>
      <c r="F57" t="s">
        <v>97</v>
      </c>
      <c r="G57">
        <v>2016</v>
      </c>
      <c r="H57">
        <v>455.92049011699999</v>
      </c>
      <c r="I57">
        <v>473.37475720700002</v>
      </c>
      <c r="J57">
        <v>440.03729498199999</v>
      </c>
    </row>
    <row r="58" spans="1:10" x14ac:dyDescent="0.25">
      <c r="A58" t="s">
        <v>143</v>
      </c>
      <c r="B58" t="s">
        <v>144</v>
      </c>
      <c r="C58" t="s">
        <v>1</v>
      </c>
      <c r="D58" t="s">
        <v>22</v>
      </c>
      <c r="E58" t="s">
        <v>96</v>
      </c>
      <c r="F58" t="s">
        <v>146</v>
      </c>
      <c r="G58">
        <v>2016</v>
      </c>
      <c r="H58">
        <v>1</v>
      </c>
      <c r="I58">
        <v>1</v>
      </c>
      <c r="J58">
        <v>1</v>
      </c>
    </row>
    <row r="59" spans="1:10" x14ac:dyDescent="0.25">
      <c r="A59" t="s">
        <v>143</v>
      </c>
      <c r="B59" t="s">
        <v>144</v>
      </c>
      <c r="C59" t="s">
        <v>3</v>
      </c>
      <c r="D59" t="s">
        <v>22</v>
      </c>
      <c r="E59" t="s">
        <v>96</v>
      </c>
      <c r="F59" t="s">
        <v>146</v>
      </c>
      <c r="G59">
        <v>2016</v>
      </c>
      <c r="H59">
        <v>1</v>
      </c>
      <c r="I59">
        <v>1</v>
      </c>
      <c r="J59">
        <v>1</v>
      </c>
    </row>
    <row r="60" spans="1:10" x14ac:dyDescent="0.25">
      <c r="A60" t="s">
        <v>143</v>
      </c>
      <c r="B60" t="s">
        <v>144</v>
      </c>
      <c r="C60" t="s">
        <v>1</v>
      </c>
      <c r="D60" t="s">
        <v>22</v>
      </c>
      <c r="E60" t="s">
        <v>96</v>
      </c>
      <c r="F60" t="s">
        <v>7</v>
      </c>
      <c r="G60">
        <v>2016</v>
      </c>
      <c r="H60">
        <v>232.32927544</v>
      </c>
      <c r="I60">
        <v>241.14115635599899</v>
      </c>
      <c r="J60">
        <v>224.20501013500001</v>
      </c>
    </row>
    <row r="61" spans="1:10" x14ac:dyDescent="0.25">
      <c r="A61" t="s">
        <v>143</v>
      </c>
      <c r="B61" t="s">
        <v>144</v>
      </c>
      <c r="C61" t="s">
        <v>3</v>
      </c>
      <c r="D61" t="s">
        <v>22</v>
      </c>
      <c r="E61" t="s">
        <v>96</v>
      </c>
      <c r="F61" t="s">
        <v>7</v>
      </c>
      <c r="G61">
        <v>2016</v>
      </c>
      <c r="H61">
        <v>143.92519976099999</v>
      </c>
      <c r="I61">
        <v>149.43517119699999</v>
      </c>
      <c r="J61">
        <v>138.911185077</v>
      </c>
    </row>
    <row r="62" spans="1:10" x14ac:dyDescent="0.25">
      <c r="A62" t="s">
        <v>143</v>
      </c>
      <c r="B62" t="s">
        <v>144</v>
      </c>
      <c r="C62" t="s">
        <v>1</v>
      </c>
      <c r="D62" t="s">
        <v>23</v>
      </c>
      <c r="E62" t="s">
        <v>96</v>
      </c>
      <c r="F62" t="s">
        <v>97</v>
      </c>
      <c r="G62">
        <v>2016</v>
      </c>
      <c r="H62">
        <v>990.937618864</v>
      </c>
      <c r="I62">
        <v>1027.6194536400001</v>
      </c>
      <c r="J62">
        <v>956.99085133799997</v>
      </c>
    </row>
    <row r="63" spans="1:10" x14ac:dyDescent="0.25">
      <c r="A63" t="s">
        <v>143</v>
      </c>
      <c r="B63" t="s">
        <v>144</v>
      </c>
      <c r="C63" t="s">
        <v>3</v>
      </c>
      <c r="D63" t="s">
        <v>23</v>
      </c>
      <c r="E63" t="s">
        <v>96</v>
      </c>
      <c r="F63" t="s">
        <v>97</v>
      </c>
      <c r="G63">
        <v>2016</v>
      </c>
      <c r="H63">
        <v>633.46825933499997</v>
      </c>
      <c r="I63">
        <v>656.45247449800002</v>
      </c>
      <c r="J63">
        <v>612.07842280099999</v>
      </c>
    </row>
    <row r="64" spans="1:10" x14ac:dyDescent="0.25">
      <c r="A64" t="s">
        <v>143</v>
      </c>
      <c r="B64" t="s">
        <v>144</v>
      </c>
      <c r="C64" t="s">
        <v>1</v>
      </c>
      <c r="D64" t="s">
        <v>23</v>
      </c>
      <c r="E64" t="s">
        <v>96</v>
      </c>
      <c r="F64" t="s">
        <v>146</v>
      </c>
      <c r="G64">
        <v>2016</v>
      </c>
      <c r="H64">
        <v>1</v>
      </c>
      <c r="I64">
        <v>1</v>
      </c>
      <c r="J64">
        <v>1</v>
      </c>
    </row>
    <row r="65" spans="1:10" x14ac:dyDescent="0.25">
      <c r="A65" t="s">
        <v>143</v>
      </c>
      <c r="B65" t="s">
        <v>144</v>
      </c>
      <c r="C65" t="s">
        <v>3</v>
      </c>
      <c r="D65" t="s">
        <v>23</v>
      </c>
      <c r="E65" t="s">
        <v>96</v>
      </c>
      <c r="F65" t="s">
        <v>146</v>
      </c>
      <c r="G65">
        <v>2016</v>
      </c>
      <c r="H65">
        <v>1</v>
      </c>
      <c r="I65">
        <v>1</v>
      </c>
      <c r="J65">
        <v>1</v>
      </c>
    </row>
    <row r="66" spans="1:10" x14ac:dyDescent="0.25">
      <c r="A66" t="s">
        <v>143</v>
      </c>
      <c r="B66" t="s">
        <v>144</v>
      </c>
      <c r="C66" t="s">
        <v>1</v>
      </c>
      <c r="D66" t="s">
        <v>23</v>
      </c>
      <c r="E66" t="s">
        <v>96</v>
      </c>
      <c r="F66" t="s">
        <v>7</v>
      </c>
      <c r="G66">
        <v>2016</v>
      </c>
      <c r="H66">
        <v>377.55891151999998</v>
      </c>
      <c r="I66">
        <v>391.535122884999</v>
      </c>
      <c r="J66">
        <v>364.624793012</v>
      </c>
    </row>
    <row r="67" spans="1:10" x14ac:dyDescent="0.25">
      <c r="A67" t="s">
        <v>143</v>
      </c>
      <c r="B67" t="s">
        <v>144</v>
      </c>
      <c r="C67" t="s">
        <v>3</v>
      </c>
      <c r="D67" t="s">
        <v>23</v>
      </c>
      <c r="E67" t="s">
        <v>96</v>
      </c>
      <c r="F67" t="s">
        <v>7</v>
      </c>
      <c r="G67">
        <v>2016</v>
      </c>
      <c r="H67">
        <v>234.55231918199999</v>
      </c>
      <c r="I67">
        <v>243.06261293599999</v>
      </c>
      <c r="J67">
        <v>226.632371036</v>
      </c>
    </row>
    <row r="68" spans="1:10" x14ac:dyDescent="0.25">
      <c r="A68" t="s">
        <v>143</v>
      </c>
      <c r="B68" t="s">
        <v>144</v>
      </c>
      <c r="C68" t="s">
        <v>1</v>
      </c>
      <c r="D68" t="s">
        <v>24</v>
      </c>
      <c r="E68" t="s">
        <v>96</v>
      </c>
      <c r="F68" t="s">
        <v>97</v>
      </c>
      <c r="G68">
        <v>2016</v>
      </c>
      <c r="H68">
        <v>1256.5703857000001</v>
      </c>
      <c r="I68">
        <v>1301.4538388799999</v>
      </c>
      <c r="J68">
        <v>1215.0172797600001</v>
      </c>
    </row>
    <row r="69" spans="1:10" x14ac:dyDescent="0.25">
      <c r="A69" t="s">
        <v>143</v>
      </c>
      <c r="B69" t="s">
        <v>144</v>
      </c>
      <c r="C69" t="s">
        <v>3</v>
      </c>
      <c r="D69" t="s">
        <v>24</v>
      </c>
      <c r="E69" t="s">
        <v>96</v>
      </c>
      <c r="F69" t="s">
        <v>97</v>
      </c>
      <c r="G69">
        <v>2016</v>
      </c>
      <c r="H69">
        <v>745.76903013499998</v>
      </c>
      <c r="I69">
        <v>772.59707413299998</v>
      </c>
      <c r="J69">
        <v>721.16152781799997</v>
      </c>
    </row>
    <row r="70" spans="1:10" x14ac:dyDescent="0.25">
      <c r="A70" t="s">
        <v>143</v>
      </c>
      <c r="B70" t="s">
        <v>144</v>
      </c>
      <c r="C70" t="s">
        <v>1</v>
      </c>
      <c r="D70" t="s">
        <v>24</v>
      </c>
      <c r="E70" t="s">
        <v>96</v>
      </c>
      <c r="F70" t="s">
        <v>146</v>
      </c>
      <c r="G70">
        <v>2016</v>
      </c>
      <c r="H70">
        <v>1</v>
      </c>
      <c r="I70">
        <v>1</v>
      </c>
      <c r="J70">
        <v>1</v>
      </c>
    </row>
    <row r="71" spans="1:10" x14ac:dyDescent="0.25">
      <c r="A71" t="s">
        <v>143</v>
      </c>
      <c r="B71" t="s">
        <v>144</v>
      </c>
      <c r="C71" t="s">
        <v>3</v>
      </c>
      <c r="D71" t="s">
        <v>24</v>
      </c>
      <c r="E71" t="s">
        <v>96</v>
      </c>
      <c r="F71" t="s">
        <v>146</v>
      </c>
      <c r="G71">
        <v>2016</v>
      </c>
      <c r="H71">
        <v>1</v>
      </c>
      <c r="I71">
        <v>1</v>
      </c>
      <c r="J71">
        <v>1</v>
      </c>
    </row>
    <row r="72" spans="1:10" x14ac:dyDescent="0.25">
      <c r="A72" t="s">
        <v>143</v>
      </c>
      <c r="B72" t="s">
        <v>144</v>
      </c>
      <c r="C72" t="s">
        <v>1</v>
      </c>
      <c r="D72" t="s">
        <v>24</v>
      </c>
      <c r="E72" t="s">
        <v>96</v>
      </c>
      <c r="F72" t="s">
        <v>7</v>
      </c>
      <c r="G72">
        <v>2016</v>
      </c>
      <c r="H72">
        <v>601.48166879300004</v>
      </c>
      <c r="I72">
        <v>622.96599997500005</v>
      </c>
      <c r="J72">
        <v>581.59147259700001</v>
      </c>
    </row>
    <row r="73" spans="1:10" x14ac:dyDescent="0.25">
      <c r="A73" t="s">
        <v>143</v>
      </c>
      <c r="B73" t="s">
        <v>144</v>
      </c>
      <c r="C73" t="s">
        <v>3</v>
      </c>
      <c r="D73" t="s">
        <v>24</v>
      </c>
      <c r="E73" t="s">
        <v>96</v>
      </c>
      <c r="F73" t="s">
        <v>7</v>
      </c>
      <c r="G73">
        <v>2016</v>
      </c>
      <c r="H73">
        <v>348.152804307</v>
      </c>
      <c r="I73">
        <v>360.67713607000002</v>
      </c>
      <c r="J73">
        <v>336.66510423800003</v>
      </c>
    </row>
    <row r="74" spans="1:10" x14ac:dyDescent="0.25">
      <c r="A74" t="s">
        <v>143</v>
      </c>
      <c r="B74" t="s">
        <v>144</v>
      </c>
      <c r="C74" t="s">
        <v>1</v>
      </c>
      <c r="D74" t="s">
        <v>25</v>
      </c>
      <c r="E74" t="s">
        <v>96</v>
      </c>
      <c r="F74" t="s">
        <v>97</v>
      </c>
      <c r="G74">
        <v>2016</v>
      </c>
      <c r="H74">
        <v>1681.1818557700001</v>
      </c>
      <c r="I74">
        <v>1735.9445324999999</v>
      </c>
      <c r="J74">
        <v>1630.1540402999999</v>
      </c>
    </row>
    <row r="75" spans="1:10" x14ac:dyDescent="0.25">
      <c r="A75" t="s">
        <v>143</v>
      </c>
      <c r="B75" t="s">
        <v>144</v>
      </c>
      <c r="C75" t="s">
        <v>3</v>
      </c>
      <c r="D75" t="s">
        <v>25</v>
      </c>
      <c r="E75" t="s">
        <v>96</v>
      </c>
      <c r="F75" t="s">
        <v>97</v>
      </c>
      <c r="G75">
        <v>2016</v>
      </c>
      <c r="H75">
        <v>1073.1604375500001</v>
      </c>
      <c r="I75">
        <v>1110.16973777</v>
      </c>
      <c r="J75">
        <v>1038.0636264499999</v>
      </c>
    </row>
    <row r="76" spans="1:10" x14ac:dyDescent="0.25">
      <c r="A76" t="s">
        <v>143</v>
      </c>
      <c r="B76" t="s">
        <v>144</v>
      </c>
      <c r="C76" t="s">
        <v>1</v>
      </c>
      <c r="D76" t="s">
        <v>25</v>
      </c>
      <c r="E76" t="s">
        <v>96</v>
      </c>
      <c r="F76" t="s">
        <v>146</v>
      </c>
      <c r="G76">
        <v>2016</v>
      </c>
      <c r="H76">
        <v>1</v>
      </c>
      <c r="I76">
        <v>1</v>
      </c>
      <c r="J76">
        <v>1</v>
      </c>
    </row>
    <row r="77" spans="1:10" x14ac:dyDescent="0.25">
      <c r="A77" t="s">
        <v>143</v>
      </c>
      <c r="B77" t="s">
        <v>144</v>
      </c>
      <c r="C77" t="s">
        <v>3</v>
      </c>
      <c r="D77" t="s">
        <v>25</v>
      </c>
      <c r="E77" t="s">
        <v>96</v>
      </c>
      <c r="F77" t="s">
        <v>146</v>
      </c>
      <c r="G77">
        <v>2016</v>
      </c>
      <c r="H77">
        <v>1</v>
      </c>
      <c r="I77">
        <v>1</v>
      </c>
      <c r="J77">
        <v>1</v>
      </c>
    </row>
    <row r="78" spans="1:10" x14ac:dyDescent="0.25">
      <c r="A78" t="s">
        <v>143</v>
      </c>
      <c r="B78" t="s">
        <v>144</v>
      </c>
      <c r="C78" t="s">
        <v>1</v>
      </c>
      <c r="D78" t="s">
        <v>25</v>
      </c>
      <c r="E78" t="s">
        <v>96</v>
      </c>
      <c r="F78" t="s">
        <v>7</v>
      </c>
      <c r="G78">
        <v>2016</v>
      </c>
      <c r="H78">
        <v>951.177536064999</v>
      </c>
      <c r="I78">
        <v>982.16111333200001</v>
      </c>
      <c r="J78">
        <v>922.30706519900002</v>
      </c>
    </row>
    <row r="79" spans="1:10" x14ac:dyDescent="0.25">
      <c r="A79" t="s">
        <v>143</v>
      </c>
      <c r="B79" t="s">
        <v>144</v>
      </c>
      <c r="C79" t="s">
        <v>3</v>
      </c>
      <c r="D79" t="s">
        <v>25</v>
      </c>
      <c r="E79" t="s">
        <v>96</v>
      </c>
      <c r="F79" t="s">
        <v>7</v>
      </c>
      <c r="G79">
        <v>2016</v>
      </c>
      <c r="H79">
        <v>565.706323903</v>
      </c>
      <c r="I79">
        <v>585.21542472600004</v>
      </c>
      <c r="J79">
        <v>547.20537353999998</v>
      </c>
    </row>
    <row r="80" spans="1:10" x14ac:dyDescent="0.25">
      <c r="A80" t="s">
        <v>143</v>
      </c>
      <c r="B80" t="s">
        <v>144</v>
      </c>
      <c r="C80" t="s">
        <v>1</v>
      </c>
      <c r="D80" t="s">
        <v>26</v>
      </c>
      <c r="E80" t="s">
        <v>96</v>
      </c>
      <c r="F80" t="s">
        <v>97</v>
      </c>
      <c r="G80">
        <v>2016</v>
      </c>
      <c r="H80">
        <v>2381.4568634799998</v>
      </c>
      <c r="I80">
        <v>2458.30864079</v>
      </c>
      <c r="J80">
        <v>2310.2846967099999</v>
      </c>
    </row>
    <row r="81" spans="1:10" x14ac:dyDescent="0.25">
      <c r="A81" t="s">
        <v>143</v>
      </c>
      <c r="B81" t="s">
        <v>144</v>
      </c>
      <c r="C81" t="s">
        <v>3</v>
      </c>
      <c r="D81" t="s">
        <v>26</v>
      </c>
      <c r="E81" t="s">
        <v>96</v>
      </c>
      <c r="F81" t="s">
        <v>97</v>
      </c>
      <c r="G81">
        <v>2016</v>
      </c>
      <c r="H81">
        <v>1548.3462220700001</v>
      </c>
      <c r="I81">
        <v>1604.07931581</v>
      </c>
      <c r="J81">
        <v>1495.6001732300001</v>
      </c>
    </row>
    <row r="82" spans="1:10" x14ac:dyDescent="0.25">
      <c r="A82" t="s">
        <v>143</v>
      </c>
      <c r="B82" t="s">
        <v>144</v>
      </c>
      <c r="C82" t="s">
        <v>1</v>
      </c>
      <c r="D82" t="s">
        <v>26</v>
      </c>
      <c r="E82" t="s">
        <v>96</v>
      </c>
      <c r="F82" t="s">
        <v>146</v>
      </c>
      <c r="G82">
        <v>2016</v>
      </c>
      <c r="H82">
        <v>1</v>
      </c>
      <c r="I82">
        <v>1</v>
      </c>
      <c r="J82">
        <v>1</v>
      </c>
    </row>
    <row r="83" spans="1:10" x14ac:dyDescent="0.25">
      <c r="A83" t="s">
        <v>143</v>
      </c>
      <c r="B83" t="s">
        <v>144</v>
      </c>
      <c r="C83" t="s">
        <v>3</v>
      </c>
      <c r="D83" t="s">
        <v>26</v>
      </c>
      <c r="E83" t="s">
        <v>96</v>
      </c>
      <c r="F83" t="s">
        <v>146</v>
      </c>
      <c r="G83">
        <v>2016</v>
      </c>
      <c r="H83">
        <v>1</v>
      </c>
      <c r="I83">
        <v>1</v>
      </c>
      <c r="J83">
        <v>1</v>
      </c>
    </row>
    <row r="84" spans="1:10" x14ac:dyDescent="0.25">
      <c r="A84" t="s">
        <v>143</v>
      </c>
      <c r="B84" t="s">
        <v>144</v>
      </c>
      <c r="C84" t="s">
        <v>1</v>
      </c>
      <c r="D84" t="s">
        <v>26</v>
      </c>
      <c r="E84" t="s">
        <v>96</v>
      </c>
      <c r="F84" t="s">
        <v>7</v>
      </c>
      <c r="G84">
        <v>2016</v>
      </c>
      <c r="H84">
        <v>1536.4091916499999</v>
      </c>
      <c r="I84">
        <v>1585.99051259</v>
      </c>
      <c r="J84">
        <v>1490.49210077</v>
      </c>
    </row>
    <row r="85" spans="1:10" x14ac:dyDescent="0.25">
      <c r="A85" t="s">
        <v>143</v>
      </c>
      <c r="B85" t="s">
        <v>144</v>
      </c>
      <c r="C85" t="s">
        <v>3</v>
      </c>
      <c r="D85" t="s">
        <v>26</v>
      </c>
      <c r="E85" t="s">
        <v>96</v>
      </c>
      <c r="F85" t="s">
        <v>7</v>
      </c>
      <c r="G85">
        <v>2016</v>
      </c>
      <c r="H85">
        <v>913.78414977399996</v>
      </c>
      <c r="I85">
        <v>946.67602948000001</v>
      </c>
      <c r="J85">
        <v>882.65512791399999</v>
      </c>
    </row>
    <row r="86" spans="1:10" x14ac:dyDescent="0.25">
      <c r="A86" t="s">
        <v>143</v>
      </c>
      <c r="B86" t="s">
        <v>144</v>
      </c>
      <c r="C86" t="s">
        <v>1</v>
      </c>
      <c r="D86" t="s">
        <v>27</v>
      </c>
      <c r="E86" t="s">
        <v>96</v>
      </c>
      <c r="F86" t="s">
        <v>97</v>
      </c>
      <c r="G86">
        <v>2016</v>
      </c>
      <c r="H86">
        <v>2522.3749130299998</v>
      </c>
      <c r="I86">
        <v>2604.4911255699999</v>
      </c>
      <c r="J86">
        <v>2447.8803923300002</v>
      </c>
    </row>
    <row r="87" spans="1:10" x14ac:dyDescent="0.25">
      <c r="A87" t="s">
        <v>143</v>
      </c>
      <c r="B87" t="s">
        <v>144</v>
      </c>
      <c r="C87" t="s">
        <v>3</v>
      </c>
      <c r="D87" t="s">
        <v>27</v>
      </c>
      <c r="E87" t="s">
        <v>96</v>
      </c>
      <c r="F87" t="s">
        <v>97</v>
      </c>
      <c r="G87">
        <v>2016</v>
      </c>
      <c r="H87">
        <v>1779.25329248</v>
      </c>
      <c r="I87">
        <v>1846.1194966</v>
      </c>
      <c r="J87">
        <v>1715.5101193800001</v>
      </c>
    </row>
    <row r="88" spans="1:10" x14ac:dyDescent="0.25">
      <c r="A88" t="s">
        <v>143</v>
      </c>
      <c r="B88" t="s">
        <v>144</v>
      </c>
      <c r="C88" t="s">
        <v>1</v>
      </c>
      <c r="D88" t="s">
        <v>27</v>
      </c>
      <c r="E88" t="s">
        <v>96</v>
      </c>
      <c r="F88" t="s">
        <v>146</v>
      </c>
      <c r="G88">
        <v>2016</v>
      </c>
      <c r="H88">
        <v>1</v>
      </c>
      <c r="I88">
        <v>1</v>
      </c>
      <c r="J88">
        <v>1</v>
      </c>
    </row>
    <row r="89" spans="1:10" x14ac:dyDescent="0.25">
      <c r="A89" t="s">
        <v>143</v>
      </c>
      <c r="B89" t="s">
        <v>144</v>
      </c>
      <c r="C89" t="s">
        <v>3</v>
      </c>
      <c r="D89" t="s">
        <v>27</v>
      </c>
      <c r="E89" t="s">
        <v>96</v>
      </c>
      <c r="F89" t="s">
        <v>146</v>
      </c>
      <c r="G89">
        <v>2016</v>
      </c>
      <c r="H89">
        <v>1</v>
      </c>
      <c r="I89">
        <v>1</v>
      </c>
      <c r="J89">
        <v>1</v>
      </c>
    </row>
    <row r="90" spans="1:10" x14ac:dyDescent="0.25">
      <c r="A90" t="s">
        <v>143</v>
      </c>
      <c r="B90" t="s">
        <v>144</v>
      </c>
      <c r="C90" t="s">
        <v>1</v>
      </c>
      <c r="D90" t="s">
        <v>27</v>
      </c>
      <c r="E90" t="s">
        <v>96</v>
      </c>
      <c r="F90" t="s">
        <v>7</v>
      </c>
      <c r="G90">
        <v>2016</v>
      </c>
      <c r="H90">
        <v>2563.6870400299999</v>
      </c>
      <c r="I90">
        <v>2647.1481737200002</v>
      </c>
      <c r="J90">
        <v>2487.97242826</v>
      </c>
    </row>
    <row r="91" spans="1:10" x14ac:dyDescent="0.25">
      <c r="A91" t="s">
        <v>143</v>
      </c>
      <c r="B91" t="s">
        <v>144</v>
      </c>
      <c r="C91" t="s">
        <v>3</v>
      </c>
      <c r="D91" t="s">
        <v>27</v>
      </c>
      <c r="E91" t="s">
        <v>96</v>
      </c>
      <c r="F91" t="s">
        <v>7</v>
      </c>
      <c r="G91">
        <v>2016</v>
      </c>
      <c r="H91">
        <v>1545.7801362099999</v>
      </c>
      <c r="I91">
        <v>1603.8721743399999</v>
      </c>
      <c r="J91">
        <v>1490.40132578</v>
      </c>
    </row>
    <row r="92" spans="1:10" x14ac:dyDescent="0.25">
      <c r="A92" t="s">
        <v>143</v>
      </c>
      <c r="B92" t="s">
        <v>144</v>
      </c>
      <c r="C92" t="s">
        <v>1</v>
      </c>
      <c r="D92" t="s">
        <v>28</v>
      </c>
      <c r="E92" t="s">
        <v>96</v>
      </c>
      <c r="F92" t="s">
        <v>97</v>
      </c>
      <c r="G92">
        <v>2016</v>
      </c>
      <c r="H92">
        <v>3532.9597823099998</v>
      </c>
      <c r="I92">
        <v>3645.2193822300001</v>
      </c>
      <c r="J92">
        <v>3430.48963744</v>
      </c>
    </row>
    <row r="93" spans="1:10" x14ac:dyDescent="0.25">
      <c r="A93" t="s">
        <v>143</v>
      </c>
      <c r="B93" t="s">
        <v>144</v>
      </c>
      <c r="C93" t="s">
        <v>3</v>
      </c>
      <c r="D93" t="s">
        <v>28</v>
      </c>
      <c r="E93" t="s">
        <v>96</v>
      </c>
      <c r="F93" t="s">
        <v>97</v>
      </c>
      <c r="G93">
        <v>2016</v>
      </c>
      <c r="H93">
        <v>2651.5357232299998</v>
      </c>
      <c r="I93">
        <v>2750.88465752</v>
      </c>
      <c r="J93">
        <v>2558.2640120699998</v>
      </c>
    </row>
    <row r="94" spans="1:10" x14ac:dyDescent="0.25">
      <c r="A94" t="s">
        <v>143</v>
      </c>
      <c r="B94" t="s">
        <v>144</v>
      </c>
      <c r="C94" t="s">
        <v>1</v>
      </c>
      <c r="D94" t="s">
        <v>28</v>
      </c>
      <c r="E94" t="s">
        <v>96</v>
      </c>
      <c r="F94" t="s">
        <v>146</v>
      </c>
      <c r="G94">
        <v>2016</v>
      </c>
      <c r="H94">
        <v>1</v>
      </c>
      <c r="I94">
        <v>1</v>
      </c>
      <c r="J94">
        <v>1</v>
      </c>
    </row>
    <row r="95" spans="1:10" x14ac:dyDescent="0.25">
      <c r="A95" t="s">
        <v>143</v>
      </c>
      <c r="B95" t="s">
        <v>144</v>
      </c>
      <c r="C95" t="s">
        <v>3</v>
      </c>
      <c r="D95" t="s">
        <v>28</v>
      </c>
      <c r="E95" t="s">
        <v>96</v>
      </c>
      <c r="F95" t="s">
        <v>146</v>
      </c>
      <c r="G95">
        <v>2016</v>
      </c>
      <c r="H95">
        <v>1</v>
      </c>
      <c r="I95">
        <v>1</v>
      </c>
      <c r="J95">
        <v>1</v>
      </c>
    </row>
    <row r="96" spans="1:10" x14ac:dyDescent="0.25">
      <c r="A96" t="s">
        <v>143</v>
      </c>
      <c r="B96" t="s">
        <v>144</v>
      </c>
      <c r="C96" t="s">
        <v>1</v>
      </c>
      <c r="D96" t="s">
        <v>28</v>
      </c>
      <c r="E96" t="s">
        <v>96</v>
      </c>
      <c r="F96" t="s">
        <v>7</v>
      </c>
      <c r="G96">
        <v>2016</v>
      </c>
      <c r="H96">
        <v>4120.6374176899999</v>
      </c>
      <c r="I96">
        <v>4251.5704416799999</v>
      </c>
      <c r="J96">
        <v>4001.1222408499998</v>
      </c>
    </row>
    <row r="97" spans="1:10" x14ac:dyDescent="0.25">
      <c r="A97" t="s">
        <v>143</v>
      </c>
      <c r="B97" t="s">
        <v>144</v>
      </c>
      <c r="C97" t="s">
        <v>3</v>
      </c>
      <c r="D97" t="s">
        <v>28</v>
      </c>
      <c r="E97" t="s">
        <v>96</v>
      </c>
      <c r="F97" t="s">
        <v>7</v>
      </c>
      <c r="G97">
        <v>2016</v>
      </c>
      <c r="H97">
        <v>2633.93828325</v>
      </c>
      <c r="I97">
        <v>2732.6278687399999</v>
      </c>
      <c r="J97">
        <v>2541.2855882099998</v>
      </c>
    </row>
    <row r="98" spans="1:10" x14ac:dyDescent="0.25">
      <c r="A98" t="s">
        <v>143</v>
      </c>
      <c r="B98" t="s">
        <v>144</v>
      </c>
      <c r="C98" t="s">
        <v>1</v>
      </c>
      <c r="D98" t="s">
        <v>147</v>
      </c>
      <c r="E98" t="s">
        <v>96</v>
      </c>
      <c r="F98" t="s">
        <v>97</v>
      </c>
      <c r="G98">
        <v>2016</v>
      </c>
      <c r="H98">
        <v>4163.42387512</v>
      </c>
      <c r="I98">
        <v>4277.5151958400002</v>
      </c>
      <c r="J98">
        <v>4058.2597853699999</v>
      </c>
    </row>
    <row r="99" spans="1:10" x14ac:dyDescent="0.25">
      <c r="A99" t="s">
        <v>143</v>
      </c>
      <c r="B99" t="s">
        <v>144</v>
      </c>
      <c r="C99" t="s">
        <v>3</v>
      </c>
      <c r="D99" t="s">
        <v>147</v>
      </c>
      <c r="E99" t="s">
        <v>96</v>
      </c>
      <c r="F99" t="s">
        <v>97</v>
      </c>
      <c r="G99">
        <v>2016</v>
      </c>
      <c r="H99">
        <v>3724.39155828</v>
      </c>
      <c r="I99">
        <v>3848.1391912099998</v>
      </c>
      <c r="J99">
        <v>3605.9058951699999</v>
      </c>
    </row>
    <row r="100" spans="1:10" x14ac:dyDescent="0.25">
      <c r="A100" t="s">
        <v>143</v>
      </c>
      <c r="B100" t="s">
        <v>144</v>
      </c>
      <c r="C100" t="s">
        <v>1</v>
      </c>
      <c r="D100" t="s">
        <v>147</v>
      </c>
      <c r="E100" t="s">
        <v>96</v>
      </c>
      <c r="F100" t="s">
        <v>146</v>
      </c>
      <c r="G100">
        <v>2016</v>
      </c>
      <c r="H100">
        <v>1</v>
      </c>
      <c r="I100">
        <v>1</v>
      </c>
      <c r="J100">
        <v>1</v>
      </c>
    </row>
    <row r="101" spans="1:10" x14ac:dyDescent="0.25">
      <c r="A101" t="s">
        <v>143</v>
      </c>
      <c r="B101" t="s">
        <v>144</v>
      </c>
      <c r="C101" t="s">
        <v>3</v>
      </c>
      <c r="D101" t="s">
        <v>147</v>
      </c>
      <c r="E101" t="s">
        <v>96</v>
      </c>
      <c r="F101" t="s">
        <v>146</v>
      </c>
      <c r="G101">
        <v>2016</v>
      </c>
      <c r="H101">
        <v>1</v>
      </c>
      <c r="I101">
        <v>1</v>
      </c>
      <c r="J101">
        <v>1</v>
      </c>
    </row>
    <row r="102" spans="1:10" x14ac:dyDescent="0.25">
      <c r="A102" t="s">
        <v>143</v>
      </c>
      <c r="B102" t="s">
        <v>144</v>
      </c>
      <c r="C102" t="s">
        <v>1</v>
      </c>
      <c r="D102" t="s">
        <v>147</v>
      </c>
      <c r="E102" t="s">
        <v>96</v>
      </c>
      <c r="F102" t="s">
        <v>7</v>
      </c>
      <c r="G102">
        <v>2016</v>
      </c>
      <c r="H102">
        <v>6907.9344863300003</v>
      </c>
      <c r="I102">
        <v>7097.2343012599904</v>
      </c>
      <c r="J102">
        <v>6733.4466935700002</v>
      </c>
    </row>
    <row r="103" spans="1:10" x14ac:dyDescent="0.25">
      <c r="A103" t="s">
        <v>143</v>
      </c>
      <c r="B103" t="s">
        <v>144</v>
      </c>
      <c r="C103" t="s">
        <v>3</v>
      </c>
      <c r="D103" t="s">
        <v>147</v>
      </c>
      <c r="E103" t="s">
        <v>96</v>
      </c>
      <c r="F103" t="s">
        <v>7</v>
      </c>
      <c r="G103">
        <v>2016</v>
      </c>
      <c r="H103">
        <v>4888.0063213900003</v>
      </c>
      <c r="I103">
        <v>5050.41653056</v>
      </c>
      <c r="J103">
        <v>4732.5020836599997</v>
      </c>
    </row>
    <row r="104" spans="1:10" x14ac:dyDescent="0.25">
      <c r="A104" t="s">
        <v>143</v>
      </c>
      <c r="B104" t="s">
        <v>144</v>
      </c>
      <c r="C104" t="s">
        <v>1</v>
      </c>
      <c r="D104" t="s">
        <v>148</v>
      </c>
      <c r="E104" t="s">
        <v>96</v>
      </c>
      <c r="F104" t="s">
        <v>97</v>
      </c>
      <c r="G104">
        <v>2016</v>
      </c>
      <c r="H104">
        <v>4154.9868336899999</v>
      </c>
      <c r="I104">
        <v>4250.4610107899998</v>
      </c>
      <c r="J104">
        <v>4064.7946158899999</v>
      </c>
    </row>
    <row r="105" spans="1:10" x14ac:dyDescent="0.25">
      <c r="A105" t="s">
        <v>143</v>
      </c>
      <c r="B105" t="s">
        <v>144</v>
      </c>
      <c r="C105" t="s">
        <v>3</v>
      </c>
      <c r="D105" t="s">
        <v>148</v>
      </c>
      <c r="E105" t="s">
        <v>96</v>
      </c>
      <c r="F105" t="s">
        <v>97</v>
      </c>
      <c r="G105">
        <v>2016</v>
      </c>
      <c r="H105">
        <v>4773.98078971</v>
      </c>
      <c r="I105">
        <v>4909.3384466799998</v>
      </c>
      <c r="J105">
        <v>4645.06028496</v>
      </c>
    </row>
    <row r="106" spans="1:10" x14ac:dyDescent="0.25">
      <c r="A106" t="s">
        <v>143</v>
      </c>
      <c r="B106" t="s">
        <v>144</v>
      </c>
      <c r="C106" t="s">
        <v>1</v>
      </c>
      <c r="D106" t="s">
        <v>148</v>
      </c>
      <c r="E106" t="s">
        <v>96</v>
      </c>
      <c r="F106" t="s">
        <v>146</v>
      </c>
      <c r="G106">
        <v>2016</v>
      </c>
      <c r="H106">
        <v>1</v>
      </c>
      <c r="I106">
        <v>1</v>
      </c>
      <c r="J106">
        <v>1</v>
      </c>
    </row>
    <row r="107" spans="1:10" x14ac:dyDescent="0.25">
      <c r="A107" t="s">
        <v>143</v>
      </c>
      <c r="B107" t="s">
        <v>144</v>
      </c>
      <c r="C107" t="s">
        <v>3</v>
      </c>
      <c r="D107" t="s">
        <v>148</v>
      </c>
      <c r="E107" t="s">
        <v>96</v>
      </c>
      <c r="F107" t="s">
        <v>146</v>
      </c>
      <c r="G107">
        <v>2016</v>
      </c>
      <c r="H107">
        <v>1</v>
      </c>
      <c r="I107">
        <v>1</v>
      </c>
      <c r="J107">
        <v>1</v>
      </c>
    </row>
    <row r="108" spans="1:10" x14ac:dyDescent="0.25">
      <c r="A108" t="s">
        <v>143</v>
      </c>
      <c r="B108" t="s">
        <v>144</v>
      </c>
      <c r="C108" t="s">
        <v>1</v>
      </c>
      <c r="D108" t="s">
        <v>148</v>
      </c>
      <c r="E108" t="s">
        <v>96</v>
      </c>
      <c r="F108" t="s">
        <v>7</v>
      </c>
      <c r="G108">
        <v>2016</v>
      </c>
      <c r="H108">
        <v>11747.4583325</v>
      </c>
      <c r="I108">
        <v>12017.3939453</v>
      </c>
      <c r="J108">
        <v>11492.456484599999</v>
      </c>
    </row>
    <row r="109" spans="1:10" x14ac:dyDescent="0.25">
      <c r="A109" t="s">
        <v>143</v>
      </c>
      <c r="B109" t="s">
        <v>144</v>
      </c>
      <c r="C109" t="s">
        <v>3</v>
      </c>
      <c r="D109" t="s">
        <v>148</v>
      </c>
      <c r="E109" t="s">
        <v>96</v>
      </c>
      <c r="F109" t="s">
        <v>7</v>
      </c>
      <c r="G109">
        <v>2016</v>
      </c>
      <c r="H109">
        <v>8942.2264373800008</v>
      </c>
      <c r="I109">
        <v>9195.7672185400006</v>
      </c>
      <c r="J109">
        <v>8700.7431979899993</v>
      </c>
    </row>
    <row r="110" spans="1:10" x14ac:dyDescent="0.25">
      <c r="A110" t="s">
        <v>143</v>
      </c>
      <c r="B110" t="s">
        <v>144</v>
      </c>
      <c r="C110" t="s">
        <v>1</v>
      </c>
      <c r="D110" t="s">
        <v>149</v>
      </c>
      <c r="E110" t="s">
        <v>96</v>
      </c>
      <c r="F110" t="s">
        <v>97</v>
      </c>
      <c r="G110">
        <v>2016</v>
      </c>
      <c r="H110">
        <v>2767.0636532100002</v>
      </c>
      <c r="I110">
        <v>2818.4260346800002</v>
      </c>
      <c r="J110">
        <v>2720.8079312</v>
      </c>
    </row>
    <row r="111" spans="1:10" x14ac:dyDescent="0.25">
      <c r="A111" t="s">
        <v>143</v>
      </c>
      <c r="B111" t="s">
        <v>144</v>
      </c>
      <c r="C111" t="s">
        <v>3</v>
      </c>
      <c r="D111" t="s">
        <v>149</v>
      </c>
      <c r="E111" t="s">
        <v>96</v>
      </c>
      <c r="F111" t="s">
        <v>97</v>
      </c>
      <c r="G111">
        <v>2016</v>
      </c>
      <c r="H111">
        <v>4660.7482553600003</v>
      </c>
      <c r="I111">
        <v>4767.2696811100004</v>
      </c>
      <c r="J111">
        <v>4559.0123071500002</v>
      </c>
    </row>
    <row r="112" spans="1:10" x14ac:dyDescent="0.25">
      <c r="A112" t="s">
        <v>143</v>
      </c>
      <c r="B112" t="s">
        <v>144</v>
      </c>
      <c r="C112" t="s">
        <v>1</v>
      </c>
      <c r="D112" t="s">
        <v>149</v>
      </c>
      <c r="E112" t="s">
        <v>96</v>
      </c>
      <c r="F112" t="s">
        <v>146</v>
      </c>
      <c r="G112">
        <v>2016</v>
      </c>
      <c r="H112">
        <v>1</v>
      </c>
      <c r="I112">
        <v>1</v>
      </c>
      <c r="J112">
        <v>1</v>
      </c>
    </row>
    <row r="113" spans="1:10" x14ac:dyDescent="0.25">
      <c r="A113" t="s">
        <v>143</v>
      </c>
      <c r="B113" t="s">
        <v>144</v>
      </c>
      <c r="C113" t="s">
        <v>3</v>
      </c>
      <c r="D113" t="s">
        <v>149</v>
      </c>
      <c r="E113" t="s">
        <v>96</v>
      </c>
      <c r="F113" t="s">
        <v>146</v>
      </c>
      <c r="G113">
        <v>2016</v>
      </c>
      <c r="H113">
        <v>1</v>
      </c>
      <c r="I113">
        <v>1</v>
      </c>
      <c r="J113">
        <v>1</v>
      </c>
    </row>
    <row r="114" spans="1:10" x14ac:dyDescent="0.25">
      <c r="A114" t="s">
        <v>143</v>
      </c>
      <c r="B114" t="s">
        <v>144</v>
      </c>
      <c r="C114" t="s">
        <v>1</v>
      </c>
      <c r="D114" t="s">
        <v>149</v>
      </c>
      <c r="E114" t="s">
        <v>96</v>
      </c>
      <c r="F114" t="s">
        <v>7</v>
      </c>
      <c r="G114">
        <v>2016</v>
      </c>
      <c r="H114">
        <v>18753.8779345</v>
      </c>
      <c r="I114">
        <v>19101.988405799999</v>
      </c>
      <c r="J114">
        <v>18440.3780396</v>
      </c>
    </row>
    <row r="115" spans="1:10" x14ac:dyDescent="0.25">
      <c r="A115" t="s">
        <v>143</v>
      </c>
      <c r="B115" t="s">
        <v>144</v>
      </c>
      <c r="C115" t="s">
        <v>3</v>
      </c>
      <c r="D115" t="s">
        <v>149</v>
      </c>
      <c r="E115" t="s">
        <v>96</v>
      </c>
      <c r="F115" t="s">
        <v>7</v>
      </c>
      <c r="G115">
        <v>2016</v>
      </c>
      <c r="H115">
        <v>15020.8086623</v>
      </c>
      <c r="I115">
        <v>15364.1093229</v>
      </c>
      <c r="J115">
        <v>14692.930791999999</v>
      </c>
    </row>
    <row r="116" spans="1:10" x14ac:dyDescent="0.25">
      <c r="A116" t="s">
        <v>143</v>
      </c>
      <c r="B116" t="s">
        <v>144</v>
      </c>
      <c r="C116" t="s">
        <v>1</v>
      </c>
      <c r="D116" t="s">
        <v>150</v>
      </c>
      <c r="E116" t="s">
        <v>96</v>
      </c>
      <c r="F116" t="s">
        <v>97</v>
      </c>
      <c r="G116">
        <v>2016</v>
      </c>
      <c r="H116">
        <v>849.69133403900003</v>
      </c>
      <c r="I116">
        <v>864.89051363999999</v>
      </c>
      <c r="J116">
        <v>835.683335521</v>
      </c>
    </row>
    <row r="117" spans="1:10" x14ac:dyDescent="0.25">
      <c r="A117" t="s">
        <v>143</v>
      </c>
      <c r="B117" t="s">
        <v>144</v>
      </c>
      <c r="C117" t="s">
        <v>3</v>
      </c>
      <c r="D117" t="s">
        <v>150</v>
      </c>
      <c r="E117" t="s">
        <v>96</v>
      </c>
      <c r="F117" t="s">
        <v>97</v>
      </c>
      <c r="G117">
        <v>2016</v>
      </c>
      <c r="H117">
        <v>2490.3604276199999</v>
      </c>
      <c r="I117">
        <v>2543.0143804300001</v>
      </c>
      <c r="J117">
        <v>2441.6241488599999</v>
      </c>
    </row>
    <row r="118" spans="1:10" x14ac:dyDescent="0.25">
      <c r="A118" t="s">
        <v>143</v>
      </c>
      <c r="B118" t="s">
        <v>144</v>
      </c>
      <c r="C118" t="s">
        <v>1</v>
      </c>
      <c r="D118" t="s">
        <v>150</v>
      </c>
      <c r="E118" t="s">
        <v>96</v>
      </c>
      <c r="F118" t="s">
        <v>146</v>
      </c>
      <c r="G118">
        <v>2016</v>
      </c>
      <c r="H118">
        <v>1</v>
      </c>
      <c r="I118">
        <v>1</v>
      </c>
      <c r="J118">
        <v>1</v>
      </c>
    </row>
    <row r="119" spans="1:10" x14ac:dyDescent="0.25">
      <c r="A119" t="s">
        <v>143</v>
      </c>
      <c r="B119" t="s">
        <v>144</v>
      </c>
      <c r="C119" t="s">
        <v>3</v>
      </c>
      <c r="D119" t="s">
        <v>150</v>
      </c>
      <c r="E119" t="s">
        <v>96</v>
      </c>
      <c r="F119" t="s">
        <v>146</v>
      </c>
      <c r="G119">
        <v>2016</v>
      </c>
      <c r="H119">
        <v>1</v>
      </c>
      <c r="I119">
        <v>1</v>
      </c>
      <c r="J119">
        <v>1</v>
      </c>
    </row>
    <row r="120" spans="1:10" x14ac:dyDescent="0.25">
      <c r="A120" t="s">
        <v>143</v>
      </c>
      <c r="B120" t="s">
        <v>144</v>
      </c>
      <c r="C120" t="s">
        <v>1</v>
      </c>
      <c r="D120" t="s">
        <v>150</v>
      </c>
      <c r="E120" t="s">
        <v>96</v>
      </c>
      <c r="F120" t="s">
        <v>7</v>
      </c>
      <c r="G120">
        <v>2016</v>
      </c>
      <c r="H120">
        <v>31208.076856200001</v>
      </c>
      <c r="I120">
        <v>31766.3232995</v>
      </c>
      <c r="J120">
        <v>30693.580971799998</v>
      </c>
    </row>
    <row r="121" spans="1:10" x14ac:dyDescent="0.25">
      <c r="A121" t="s">
        <v>143</v>
      </c>
      <c r="B121" t="s">
        <v>144</v>
      </c>
      <c r="C121" t="s">
        <v>3</v>
      </c>
      <c r="D121" t="s">
        <v>150</v>
      </c>
      <c r="E121" t="s">
        <v>96</v>
      </c>
      <c r="F121" t="s">
        <v>7</v>
      </c>
      <c r="G121">
        <v>2016</v>
      </c>
      <c r="H121">
        <v>27274.923373199999</v>
      </c>
      <c r="I121">
        <v>27851.599950700002</v>
      </c>
      <c r="J121">
        <v>26741.1539420999</v>
      </c>
    </row>
    <row r="122" spans="1:10" x14ac:dyDescent="0.25">
      <c r="A122" t="s">
        <v>143</v>
      </c>
      <c r="B122" t="s">
        <v>144</v>
      </c>
      <c r="C122" t="s">
        <v>1</v>
      </c>
      <c r="D122" t="s">
        <v>145</v>
      </c>
      <c r="E122" t="s">
        <v>33</v>
      </c>
      <c r="F122" t="s">
        <v>97</v>
      </c>
      <c r="G122">
        <v>2016</v>
      </c>
      <c r="H122">
        <v>0.110904766691</v>
      </c>
      <c r="I122">
        <v>0.12275595866400001</v>
      </c>
      <c r="J122">
        <v>0.10014378212199999</v>
      </c>
    </row>
    <row r="123" spans="1:10" x14ac:dyDescent="0.25">
      <c r="A123" t="s">
        <v>143</v>
      </c>
      <c r="B123" t="s">
        <v>144</v>
      </c>
      <c r="C123" t="s">
        <v>3</v>
      </c>
      <c r="D123" t="s">
        <v>145</v>
      </c>
      <c r="E123" t="s">
        <v>33</v>
      </c>
      <c r="F123" t="s">
        <v>97</v>
      </c>
      <c r="G123">
        <v>2016</v>
      </c>
      <c r="H123">
        <v>0.122821791616</v>
      </c>
      <c r="I123">
        <v>0.13499737883999999</v>
      </c>
      <c r="J123">
        <v>0.112353711538</v>
      </c>
    </row>
    <row r="124" spans="1:10" x14ac:dyDescent="0.25">
      <c r="A124" t="s">
        <v>143</v>
      </c>
      <c r="B124" t="s">
        <v>144</v>
      </c>
      <c r="C124" t="s">
        <v>1</v>
      </c>
      <c r="D124" t="s">
        <v>145</v>
      </c>
      <c r="E124" t="s">
        <v>33</v>
      </c>
      <c r="F124" t="s">
        <v>146</v>
      </c>
      <c r="G124">
        <v>2016</v>
      </c>
      <c r="H124">
        <v>3.7502821057200001E-4</v>
      </c>
      <c r="I124">
        <v>4.1371405604399998E-4</v>
      </c>
      <c r="J124">
        <v>3.4246471022900002E-4</v>
      </c>
    </row>
    <row r="125" spans="1:10" x14ac:dyDescent="0.25">
      <c r="A125" t="s">
        <v>143</v>
      </c>
      <c r="B125" t="s">
        <v>144</v>
      </c>
      <c r="C125" t="s">
        <v>3</v>
      </c>
      <c r="D125" t="s">
        <v>145</v>
      </c>
      <c r="E125" t="s">
        <v>33</v>
      </c>
      <c r="F125" t="s">
        <v>146</v>
      </c>
      <c r="G125">
        <v>2016</v>
      </c>
      <c r="H125">
        <v>5.1907553839000004E-4</v>
      </c>
      <c r="I125">
        <v>5.6814553437099997E-4</v>
      </c>
      <c r="J125">
        <v>4.7576831388000001E-4</v>
      </c>
    </row>
    <row r="126" spans="1:10" x14ac:dyDescent="0.25">
      <c r="A126" t="s">
        <v>143</v>
      </c>
      <c r="B126" t="s">
        <v>144</v>
      </c>
      <c r="C126" t="s">
        <v>1</v>
      </c>
      <c r="D126" t="s">
        <v>145</v>
      </c>
      <c r="E126" t="s">
        <v>33</v>
      </c>
      <c r="F126" t="s">
        <v>7</v>
      </c>
      <c r="G126">
        <v>2016</v>
      </c>
      <c r="H126">
        <v>3.3111545244700002E-2</v>
      </c>
      <c r="I126">
        <v>3.6649817682799998E-2</v>
      </c>
      <c r="J126">
        <v>2.9898763341200001E-2</v>
      </c>
    </row>
    <row r="127" spans="1:10" x14ac:dyDescent="0.25">
      <c r="A127" t="s">
        <v>143</v>
      </c>
      <c r="B127" t="s">
        <v>144</v>
      </c>
      <c r="C127" t="s">
        <v>3</v>
      </c>
      <c r="D127" t="s">
        <v>145</v>
      </c>
      <c r="E127" t="s">
        <v>33</v>
      </c>
      <c r="F127" t="s">
        <v>7</v>
      </c>
      <c r="G127">
        <v>2016</v>
      </c>
      <c r="H127">
        <v>3.8677800003499997E-2</v>
      </c>
      <c r="I127">
        <v>4.2512013145799998E-2</v>
      </c>
      <c r="J127">
        <v>3.5381297792199999E-2</v>
      </c>
    </row>
    <row r="128" spans="1:10" x14ac:dyDescent="0.25">
      <c r="A128" t="s">
        <v>143</v>
      </c>
      <c r="B128" t="s">
        <v>144</v>
      </c>
      <c r="C128" t="s">
        <v>1</v>
      </c>
      <c r="D128" t="s">
        <v>14</v>
      </c>
      <c r="E128" t="s">
        <v>33</v>
      </c>
      <c r="F128" t="s">
        <v>97</v>
      </c>
      <c r="G128">
        <v>2016</v>
      </c>
      <c r="H128">
        <v>3.4381846237899999E-2</v>
      </c>
      <c r="I128">
        <v>3.7456432864899997E-2</v>
      </c>
      <c r="J128">
        <v>3.1711288719099999E-2</v>
      </c>
    </row>
    <row r="129" spans="1:10" x14ac:dyDescent="0.25">
      <c r="A129" t="s">
        <v>143</v>
      </c>
      <c r="B129" t="s">
        <v>144</v>
      </c>
      <c r="C129" t="s">
        <v>3</v>
      </c>
      <c r="D129" t="s">
        <v>14</v>
      </c>
      <c r="E129" t="s">
        <v>33</v>
      </c>
      <c r="F129" t="s">
        <v>97</v>
      </c>
      <c r="G129">
        <v>2016</v>
      </c>
      <c r="H129">
        <v>8.4742363122600001E-2</v>
      </c>
      <c r="I129">
        <v>9.1454143477399996E-2</v>
      </c>
      <c r="J129">
        <v>7.8580194057099997E-2</v>
      </c>
    </row>
    <row r="130" spans="1:10" x14ac:dyDescent="0.25">
      <c r="A130" t="s">
        <v>143</v>
      </c>
      <c r="B130" t="s">
        <v>144</v>
      </c>
      <c r="C130" t="s">
        <v>1</v>
      </c>
      <c r="D130" t="s">
        <v>14</v>
      </c>
      <c r="E130" t="s">
        <v>33</v>
      </c>
      <c r="F130" t="s">
        <v>146</v>
      </c>
      <c r="G130">
        <v>2016</v>
      </c>
      <c r="H130">
        <v>1.31951923934E-3</v>
      </c>
      <c r="I130">
        <v>1.4363316663199999E-3</v>
      </c>
      <c r="J130">
        <v>1.2207074215499999E-3</v>
      </c>
    </row>
    <row r="131" spans="1:10" x14ac:dyDescent="0.25">
      <c r="A131" t="s">
        <v>143</v>
      </c>
      <c r="B131" t="s">
        <v>144</v>
      </c>
      <c r="C131" t="s">
        <v>3</v>
      </c>
      <c r="D131" t="s">
        <v>14</v>
      </c>
      <c r="E131" t="s">
        <v>33</v>
      </c>
      <c r="F131" t="s">
        <v>146</v>
      </c>
      <c r="G131">
        <v>2016</v>
      </c>
      <c r="H131">
        <v>3.8891508721600001E-3</v>
      </c>
      <c r="I131">
        <v>4.1962585661700002E-3</v>
      </c>
      <c r="J131">
        <v>3.6256582738100002E-3</v>
      </c>
    </row>
    <row r="132" spans="1:10" x14ac:dyDescent="0.25">
      <c r="A132" t="s">
        <v>143</v>
      </c>
      <c r="B132" t="s">
        <v>144</v>
      </c>
      <c r="C132" t="s">
        <v>1</v>
      </c>
      <c r="D132" t="s">
        <v>14</v>
      </c>
      <c r="E132" t="s">
        <v>33</v>
      </c>
      <c r="F132" t="s">
        <v>7</v>
      </c>
      <c r="G132">
        <v>2016</v>
      </c>
      <c r="H132">
        <v>1.22247734741E-2</v>
      </c>
      <c r="I132">
        <v>1.33179702960999E-2</v>
      </c>
      <c r="J132">
        <v>1.12752328214E-2</v>
      </c>
    </row>
    <row r="133" spans="1:10" x14ac:dyDescent="0.25">
      <c r="A133" t="s">
        <v>143</v>
      </c>
      <c r="B133" t="s">
        <v>144</v>
      </c>
      <c r="C133" t="s">
        <v>3</v>
      </c>
      <c r="D133" t="s">
        <v>14</v>
      </c>
      <c r="E133" t="s">
        <v>33</v>
      </c>
      <c r="F133" t="s">
        <v>7</v>
      </c>
      <c r="G133">
        <v>2016</v>
      </c>
      <c r="H133">
        <v>3.1462086397899998E-2</v>
      </c>
      <c r="I133">
        <v>3.39539523977E-2</v>
      </c>
      <c r="J133">
        <v>2.9174273214600002E-2</v>
      </c>
    </row>
    <row r="134" spans="1:10" x14ac:dyDescent="0.25">
      <c r="A134" t="s">
        <v>143</v>
      </c>
      <c r="B134" t="s">
        <v>144</v>
      </c>
      <c r="C134" t="s">
        <v>1</v>
      </c>
      <c r="D134" t="s">
        <v>15</v>
      </c>
      <c r="E134" t="s">
        <v>33</v>
      </c>
      <c r="F134" t="s">
        <v>97</v>
      </c>
      <c r="G134">
        <v>2016</v>
      </c>
      <c r="H134">
        <v>3.6977268415999999E-2</v>
      </c>
      <c r="I134">
        <v>4.2097378887100002E-2</v>
      </c>
      <c r="J134">
        <v>3.2953898280100001E-2</v>
      </c>
    </row>
    <row r="135" spans="1:10" x14ac:dyDescent="0.25">
      <c r="A135" t="s">
        <v>143</v>
      </c>
      <c r="B135" t="s">
        <v>144</v>
      </c>
      <c r="C135" t="s">
        <v>3</v>
      </c>
      <c r="D135" t="s">
        <v>15</v>
      </c>
      <c r="E135" t="s">
        <v>33</v>
      </c>
      <c r="F135" t="s">
        <v>97</v>
      </c>
      <c r="G135">
        <v>2016</v>
      </c>
      <c r="H135">
        <v>0.107900679071</v>
      </c>
      <c r="I135">
        <v>0.119725603679</v>
      </c>
      <c r="J135">
        <v>9.8702304113699998E-2</v>
      </c>
    </row>
    <row r="136" spans="1:10" x14ac:dyDescent="0.25">
      <c r="A136" t="s">
        <v>143</v>
      </c>
      <c r="B136" t="s">
        <v>144</v>
      </c>
      <c r="C136" t="s">
        <v>1</v>
      </c>
      <c r="D136" t="s">
        <v>15</v>
      </c>
      <c r="E136" t="s">
        <v>33</v>
      </c>
      <c r="F136" t="s">
        <v>146</v>
      </c>
      <c r="G136">
        <v>2016</v>
      </c>
      <c r="H136">
        <v>1.77782493468E-3</v>
      </c>
      <c r="I136">
        <v>2.0231307611400001E-3</v>
      </c>
      <c r="J136">
        <v>1.58608789143E-3</v>
      </c>
    </row>
    <row r="137" spans="1:10" x14ac:dyDescent="0.25">
      <c r="A137" t="s">
        <v>143</v>
      </c>
      <c r="B137" t="s">
        <v>144</v>
      </c>
      <c r="C137" t="s">
        <v>3</v>
      </c>
      <c r="D137" t="s">
        <v>15</v>
      </c>
      <c r="E137" t="s">
        <v>33</v>
      </c>
      <c r="F137" t="s">
        <v>146</v>
      </c>
      <c r="G137">
        <v>2016</v>
      </c>
      <c r="H137">
        <v>6.1033805138299996E-3</v>
      </c>
      <c r="I137">
        <v>6.7888142138699996E-3</v>
      </c>
      <c r="J137">
        <v>5.6091441168900002E-3</v>
      </c>
    </row>
    <row r="138" spans="1:10" x14ac:dyDescent="0.25">
      <c r="A138" t="s">
        <v>143</v>
      </c>
      <c r="B138" t="s">
        <v>144</v>
      </c>
      <c r="C138" t="s">
        <v>1</v>
      </c>
      <c r="D138" t="s">
        <v>15</v>
      </c>
      <c r="E138" t="s">
        <v>33</v>
      </c>
      <c r="F138" t="s">
        <v>7</v>
      </c>
      <c r="G138">
        <v>2016</v>
      </c>
      <c r="H138">
        <v>1.55241415E-2</v>
      </c>
      <c r="I138">
        <v>1.7673714003699999E-2</v>
      </c>
      <c r="J138">
        <v>1.3835012746799999E-2</v>
      </c>
    </row>
    <row r="139" spans="1:10" x14ac:dyDescent="0.25">
      <c r="A139" t="s">
        <v>143</v>
      </c>
      <c r="B139" t="s">
        <v>144</v>
      </c>
      <c r="C139" t="s">
        <v>3</v>
      </c>
      <c r="D139" t="s">
        <v>15</v>
      </c>
      <c r="E139" t="s">
        <v>33</v>
      </c>
      <c r="F139" t="s">
        <v>7</v>
      </c>
      <c r="G139">
        <v>2016</v>
      </c>
      <c r="H139">
        <v>4.7400511059700001E-2</v>
      </c>
      <c r="I139">
        <v>5.2595172246900003E-2</v>
      </c>
      <c r="J139">
        <v>4.3359686871699998E-2</v>
      </c>
    </row>
    <row r="140" spans="1:10" x14ac:dyDescent="0.25">
      <c r="A140" t="s">
        <v>143</v>
      </c>
      <c r="B140" t="s">
        <v>144</v>
      </c>
      <c r="C140" t="s">
        <v>1</v>
      </c>
      <c r="D140" t="s">
        <v>16</v>
      </c>
      <c r="E140" t="s">
        <v>33</v>
      </c>
      <c r="F140" t="s">
        <v>97</v>
      </c>
      <c r="G140">
        <v>2016</v>
      </c>
      <c r="H140">
        <v>0.41054547074699999</v>
      </c>
      <c r="I140">
        <v>0.45083866912499998</v>
      </c>
      <c r="J140">
        <v>0.372425037982</v>
      </c>
    </row>
    <row r="141" spans="1:10" x14ac:dyDescent="0.25">
      <c r="A141" t="s">
        <v>143</v>
      </c>
      <c r="B141" t="s">
        <v>144</v>
      </c>
      <c r="C141" t="s">
        <v>3</v>
      </c>
      <c r="D141" t="s">
        <v>16</v>
      </c>
      <c r="E141" t="s">
        <v>33</v>
      </c>
      <c r="F141" t="s">
        <v>97</v>
      </c>
      <c r="G141">
        <v>2016</v>
      </c>
      <c r="H141">
        <v>0.19723849318299999</v>
      </c>
      <c r="I141">
        <v>0.21459341972099999</v>
      </c>
      <c r="J141">
        <v>0.18028940263500001</v>
      </c>
    </row>
    <row r="142" spans="1:10" x14ac:dyDescent="0.25">
      <c r="A142" t="s">
        <v>143</v>
      </c>
      <c r="B142" t="s">
        <v>144</v>
      </c>
      <c r="C142" t="s">
        <v>1</v>
      </c>
      <c r="D142" t="s">
        <v>16</v>
      </c>
      <c r="E142" t="s">
        <v>33</v>
      </c>
      <c r="F142" t="s">
        <v>146</v>
      </c>
      <c r="G142">
        <v>2016</v>
      </c>
      <c r="H142">
        <v>5.15245044494E-3</v>
      </c>
      <c r="I142">
        <v>5.62881666814E-3</v>
      </c>
      <c r="J142">
        <v>4.6955823422000003E-3</v>
      </c>
    </row>
    <row r="143" spans="1:10" x14ac:dyDescent="0.25">
      <c r="A143" t="s">
        <v>143</v>
      </c>
      <c r="B143" t="s">
        <v>144</v>
      </c>
      <c r="C143" t="s">
        <v>3</v>
      </c>
      <c r="D143" t="s">
        <v>16</v>
      </c>
      <c r="E143" t="s">
        <v>33</v>
      </c>
      <c r="F143" t="s">
        <v>146</v>
      </c>
      <c r="G143">
        <v>2016</v>
      </c>
      <c r="H143">
        <v>5.8553609271100003E-3</v>
      </c>
      <c r="I143">
        <v>6.3120540766099997E-3</v>
      </c>
      <c r="J143">
        <v>5.4024069897800004E-3</v>
      </c>
    </row>
    <row r="144" spans="1:10" x14ac:dyDescent="0.25">
      <c r="A144" t="s">
        <v>143</v>
      </c>
      <c r="B144" t="s">
        <v>144</v>
      </c>
      <c r="C144" t="s">
        <v>1</v>
      </c>
      <c r="D144" t="s">
        <v>16</v>
      </c>
      <c r="E144" t="s">
        <v>33</v>
      </c>
      <c r="F144" t="s">
        <v>7</v>
      </c>
      <c r="G144">
        <v>2016</v>
      </c>
      <c r="H144">
        <v>0.16563521482899901</v>
      </c>
      <c r="I144">
        <v>0.181891568984</v>
      </c>
      <c r="J144">
        <v>0.15025546637099901</v>
      </c>
    </row>
    <row r="145" spans="1:10" x14ac:dyDescent="0.25">
      <c r="A145" t="s">
        <v>143</v>
      </c>
      <c r="B145" t="s">
        <v>144</v>
      </c>
      <c r="C145" t="s">
        <v>3</v>
      </c>
      <c r="D145" t="s">
        <v>16</v>
      </c>
      <c r="E145" t="s">
        <v>33</v>
      </c>
      <c r="F145" t="s">
        <v>7</v>
      </c>
      <c r="G145">
        <v>2016</v>
      </c>
      <c r="H145">
        <v>8.4679598805700002E-2</v>
      </c>
      <c r="I145">
        <v>9.2130518719400006E-2</v>
      </c>
      <c r="J145">
        <v>7.7402914804899997E-2</v>
      </c>
    </row>
    <row r="146" spans="1:10" x14ac:dyDescent="0.25">
      <c r="A146" t="s">
        <v>143</v>
      </c>
      <c r="B146" t="s">
        <v>144</v>
      </c>
      <c r="C146" t="s">
        <v>1</v>
      </c>
      <c r="D146" t="s">
        <v>17</v>
      </c>
      <c r="E146" t="s">
        <v>33</v>
      </c>
      <c r="F146" t="s">
        <v>97</v>
      </c>
      <c r="G146">
        <v>2016</v>
      </c>
      <c r="H146">
        <v>0.80507635744399997</v>
      </c>
      <c r="I146">
        <v>0.88496996162399999</v>
      </c>
      <c r="J146">
        <v>0.71431784371999996</v>
      </c>
    </row>
    <row r="147" spans="1:10" x14ac:dyDescent="0.25">
      <c r="A147" t="s">
        <v>143</v>
      </c>
      <c r="B147" t="s">
        <v>144</v>
      </c>
      <c r="C147" t="s">
        <v>3</v>
      </c>
      <c r="D147" t="s">
        <v>17</v>
      </c>
      <c r="E147" t="s">
        <v>33</v>
      </c>
      <c r="F147" t="s">
        <v>97</v>
      </c>
      <c r="G147">
        <v>2016</v>
      </c>
      <c r="H147">
        <v>0.51910129738699995</v>
      </c>
      <c r="I147">
        <v>0.56372361315999997</v>
      </c>
      <c r="J147">
        <v>0.47824626363400002</v>
      </c>
    </row>
    <row r="148" spans="1:10" x14ac:dyDescent="0.25">
      <c r="A148" t="s">
        <v>143</v>
      </c>
      <c r="B148" t="s">
        <v>144</v>
      </c>
      <c r="C148" t="s">
        <v>1</v>
      </c>
      <c r="D148" t="s">
        <v>17</v>
      </c>
      <c r="E148" t="s">
        <v>33</v>
      </c>
      <c r="F148" t="s">
        <v>146</v>
      </c>
      <c r="G148">
        <v>2016</v>
      </c>
      <c r="H148">
        <v>6.0024417328199998E-3</v>
      </c>
      <c r="I148">
        <v>6.49664827649E-3</v>
      </c>
      <c r="J148">
        <v>5.3680141386600001E-3</v>
      </c>
    </row>
    <row r="149" spans="1:10" x14ac:dyDescent="0.25">
      <c r="A149" t="s">
        <v>143</v>
      </c>
      <c r="B149" t="s">
        <v>144</v>
      </c>
      <c r="C149" t="s">
        <v>3</v>
      </c>
      <c r="D149" t="s">
        <v>17</v>
      </c>
      <c r="E149" t="s">
        <v>33</v>
      </c>
      <c r="F149" t="s">
        <v>146</v>
      </c>
      <c r="G149">
        <v>2016</v>
      </c>
      <c r="H149">
        <v>8.9454754899399996E-3</v>
      </c>
      <c r="I149">
        <v>9.6759130032599994E-3</v>
      </c>
      <c r="J149">
        <v>8.3086300772200004E-3</v>
      </c>
    </row>
    <row r="150" spans="1:10" x14ac:dyDescent="0.25">
      <c r="A150" t="s">
        <v>143</v>
      </c>
      <c r="B150" t="s">
        <v>144</v>
      </c>
      <c r="C150" t="s">
        <v>1</v>
      </c>
      <c r="D150" t="s">
        <v>17</v>
      </c>
      <c r="E150" t="s">
        <v>33</v>
      </c>
      <c r="F150" t="s">
        <v>7</v>
      </c>
      <c r="G150">
        <v>2016</v>
      </c>
      <c r="H150">
        <v>0.27301250322999998</v>
      </c>
      <c r="I150">
        <v>0.30010552697600001</v>
      </c>
      <c r="J150">
        <v>0.24223503871800001</v>
      </c>
    </row>
    <row r="151" spans="1:10" x14ac:dyDescent="0.25">
      <c r="A151" t="s">
        <v>143</v>
      </c>
      <c r="B151" t="s">
        <v>144</v>
      </c>
      <c r="C151" t="s">
        <v>3</v>
      </c>
      <c r="D151" t="s">
        <v>17</v>
      </c>
      <c r="E151" t="s">
        <v>33</v>
      </c>
      <c r="F151" t="s">
        <v>7</v>
      </c>
      <c r="G151">
        <v>2016</v>
      </c>
      <c r="H151">
        <v>0.172341534421</v>
      </c>
      <c r="I151">
        <v>0.18715613497799999</v>
      </c>
      <c r="J151">
        <v>0.15877767079499999</v>
      </c>
    </row>
    <row r="152" spans="1:10" x14ac:dyDescent="0.25">
      <c r="A152" t="s">
        <v>143</v>
      </c>
      <c r="B152" t="s">
        <v>144</v>
      </c>
      <c r="C152" t="s">
        <v>1</v>
      </c>
      <c r="D152" t="s">
        <v>18</v>
      </c>
      <c r="E152" t="s">
        <v>33</v>
      </c>
      <c r="F152" t="s">
        <v>97</v>
      </c>
      <c r="G152">
        <v>2016</v>
      </c>
      <c r="H152">
        <v>1.4867229477799999</v>
      </c>
      <c r="I152">
        <v>1.6069385974799999</v>
      </c>
      <c r="J152">
        <v>1.30692409993</v>
      </c>
    </row>
    <row r="153" spans="1:10" x14ac:dyDescent="0.25">
      <c r="A153" t="s">
        <v>143</v>
      </c>
      <c r="B153" t="s">
        <v>144</v>
      </c>
      <c r="C153" t="s">
        <v>3</v>
      </c>
      <c r="D153" t="s">
        <v>18</v>
      </c>
      <c r="E153" t="s">
        <v>33</v>
      </c>
      <c r="F153" t="s">
        <v>97</v>
      </c>
      <c r="G153">
        <v>2016</v>
      </c>
      <c r="H153">
        <v>0.84896970105000003</v>
      </c>
      <c r="I153">
        <v>0.91857555045399997</v>
      </c>
      <c r="J153">
        <v>0.77427335508499995</v>
      </c>
    </row>
    <row r="154" spans="1:10" x14ac:dyDescent="0.25">
      <c r="A154" t="s">
        <v>143</v>
      </c>
      <c r="B154" t="s">
        <v>144</v>
      </c>
      <c r="C154" t="s">
        <v>1</v>
      </c>
      <c r="D154" t="s">
        <v>18</v>
      </c>
      <c r="E154" t="s">
        <v>33</v>
      </c>
      <c r="F154" t="s">
        <v>146</v>
      </c>
      <c r="G154">
        <v>2016</v>
      </c>
      <c r="H154">
        <v>8.26114162422E-3</v>
      </c>
      <c r="I154">
        <v>8.8824650644899993E-3</v>
      </c>
      <c r="J154">
        <v>7.12329555923E-3</v>
      </c>
    </row>
    <row r="155" spans="1:10" x14ac:dyDescent="0.25">
      <c r="A155" t="s">
        <v>143</v>
      </c>
      <c r="B155" t="s">
        <v>144</v>
      </c>
      <c r="C155" t="s">
        <v>3</v>
      </c>
      <c r="D155" t="s">
        <v>18</v>
      </c>
      <c r="E155" t="s">
        <v>33</v>
      </c>
      <c r="F155" t="s">
        <v>146</v>
      </c>
      <c r="G155">
        <v>2016</v>
      </c>
      <c r="H155">
        <v>1.04302020223E-2</v>
      </c>
      <c r="I155">
        <v>1.1174535713699999E-2</v>
      </c>
      <c r="J155">
        <v>9.5857026289100002E-3</v>
      </c>
    </row>
    <row r="156" spans="1:10" x14ac:dyDescent="0.25">
      <c r="A156" t="s">
        <v>143</v>
      </c>
      <c r="B156" t="s">
        <v>144</v>
      </c>
      <c r="C156" t="s">
        <v>1</v>
      </c>
      <c r="D156" t="s">
        <v>18</v>
      </c>
      <c r="E156" t="s">
        <v>33</v>
      </c>
      <c r="F156" t="s">
        <v>7</v>
      </c>
      <c r="G156">
        <v>2016</v>
      </c>
      <c r="H156">
        <v>0.36176670307199998</v>
      </c>
      <c r="I156">
        <v>0.39101897183699902</v>
      </c>
      <c r="J156">
        <v>0.31801595818799999</v>
      </c>
    </row>
    <row r="157" spans="1:10" x14ac:dyDescent="0.25">
      <c r="A157" t="s">
        <v>143</v>
      </c>
      <c r="B157" t="s">
        <v>144</v>
      </c>
      <c r="C157" t="s">
        <v>3</v>
      </c>
      <c r="D157" t="s">
        <v>18</v>
      </c>
      <c r="E157" t="s">
        <v>33</v>
      </c>
      <c r="F157" t="s">
        <v>7</v>
      </c>
      <c r="G157">
        <v>2016</v>
      </c>
      <c r="H157">
        <v>0.19871250537099999</v>
      </c>
      <c r="I157">
        <v>0.21500466833699999</v>
      </c>
      <c r="J157">
        <v>0.18122884484599999</v>
      </c>
    </row>
    <row r="158" spans="1:10" x14ac:dyDescent="0.25">
      <c r="A158" t="s">
        <v>143</v>
      </c>
      <c r="B158" t="s">
        <v>144</v>
      </c>
      <c r="C158" t="s">
        <v>1</v>
      </c>
      <c r="D158" t="s">
        <v>19</v>
      </c>
      <c r="E158" t="s">
        <v>33</v>
      </c>
      <c r="F158" t="s">
        <v>97</v>
      </c>
      <c r="G158">
        <v>2016</v>
      </c>
      <c r="H158">
        <v>2.34550791217</v>
      </c>
      <c r="I158">
        <v>2.5506048721000001</v>
      </c>
      <c r="J158">
        <v>2.0683767256999999</v>
      </c>
    </row>
    <row r="159" spans="1:10" x14ac:dyDescent="0.25">
      <c r="A159" t="s">
        <v>143</v>
      </c>
      <c r="B159" t="s">
        <v>144</v>
      </c>
      <c r="C159" t="s">
        <v>3</v>
      </c>
      <c r="D159" t="s">
        <v>19</v>
      </c>
      <c r="E159" t="s">
        <v>33</v>
      </c>
      <c r="F159" t="s">
        <v>97</v>
      </c>
      <c r="G159">
        <v>2016</v>
      </c>
      <c r="H159">
        <v>1.3603930470700001</v>
      </c>
      <c r="I159">
        <v>1.4649456673900001</v>
      </c>
      <c r="J159">
        <v>1.26067791195</v>
      </c>
    </row>
    <row r="160" spans="1:10" x14ac:dyDescent="0.25">
      <c r="A160" t="s">
        <v>143</v>
      </c>
      <c r="B160" t="s">
        <v>144</v>
      </c>
      <c r="C160" t="s">
        <v>1</v>
      </c>
      <c r="D160" t="s">
        <v>19</v>
      </c>
      <c r="E160" t="s">
        <v>33</v>
      </c>
      <c r="F160" t="s">
        <v>146</v>
      </c>
      <c r="G160">
        <v>2016</v>
      </c>
      <c r="H160">
        <v>9.7076280329999997E-3</v>
      </c>
      <c r="I160">
        <v>1.0437205861599999E-2</v>
      </c>
      <c r="J160">
        <v>8.5529615908800007E-3</v>
      </c>
    </row>
    <row r="161" spans="1:11" x14ac:dyDescent="0.25">
      <c r="A161" t="s">
        <v>143</v>
      </c>
      <c r="B161" t="s">
        <v>144</v>
      </c>
      <c r="C161" t="s">
        <v>3</v>
      </c>
      <c r="D161" t="s">
        <v>19</v>
      </c>
      <c r="E161" t="s">
        <v>33</v>
      </c>
      <c r="F161" t="s">
        <v>146</v>
      </c>
      <c r="G161">
        <v>2016</v>
      </c>
      <c r="H161">
        <v>1.0425416150599999E-2</v>
      </c>
      <c r="I161">
        <v>1.1051359863500001E-2</v>
      </c>
      <c r="J161">
        <v>9.7633491377399993E-3</v>
      </c>
    </row>
    <row r="162" spans="1:11" x14ac:dyDescent="0.25">
      <c r="A162" t="s">
        <v>143</v>
      </c>
      <c r="B162" t="s">
        <v>144</v>
      </c>
      <c r="C162" t="s">
        <v>1</v>
      </c>
      <c r="D162" t="s">
        <v>19</v>
      </c>
      <c r="E162" t="s">
        <v>33</v>
      </c>
      <c r="F162" t="s">
        <v>7</v>
      </c>
      <c r="G162">
        <v>2016</v>
      </c>
      <c r="H162">
        <v>0.53217465057199997</v>
      </c>
      <c r="I162">
        <v>0.57870930620700001</v>
      </c>
      <c r="J162">
        <v>0.46929607678500002</v>
      </c>
    </row>
    <row r="163" spans="1:11" x14ac:dyDescent="0.25">
      <c r="A163" t="s">
        <v>143</v>
      </c>
      <c r="B163" t="s">
        <v>144</v>
      </c>
      <c r="C163" t="s">
        <v>3</v>
      </c>
      <c r="D163" t="s">
        <v>19</v>
      </c>
      <c r="E163" t="s">
        <v>33</v>
      </c>
      <c r="F163" t="s">
        <v>7</v>
      </c>
      <c r="G163">
        <v>2016</v>
      </c>
      <c r="H163">
        <v>0.32319896929499897</v>
      </c>
      <c r="I163">
        <v>0.34803833406399998</v>
      </c>
      <c r="J163">
        <v>0.29950888284299998</v>
      </c>
    </row>
    <row r="164" spans="1:11" x14ac:dyDescent="0.25">
      <c r="A164" t="s">
        <v>143</v>
      </c>
      <c r="B164" t="s">
        <v>144</v>
      </c>
      <c r="C164" t="s">
        <v>1</v>
      </c>
      <c r="D164" t="s">
        <v>20</v>
      </c>
      <c r="E164" t="s">
        <v>33</v>
      </c>
      <c r="F164" t="s">
        <v>97</v>
      </c>
      <c r="G164">
        <v>2016</v>
      </c>
      <c r="H164">
        <v>3.4602145701200002</v>
      </c>
      <c r="I164">
        <v>3.7252264784200002</v>
      </c>
      <c r="J164">
        <v>3.1850332107199999</v>
      </c>
    </row>
    <row r="165" spans="1:11" x14ac:dyDescent="0.25">
      <c r="A165" t="s">
        <v>143</v>
      </c>
      <c r="B165" t="s">
        <v>144</v>
      </c>
      <c r="C165" t="s">
        <v>3</v>
      </c>
      <c r="D165" t="s">
        <v>20</v>
      </c>
      <c r="E165" t="s">
        <v>33</v>
      </c>
      <c r="F165" t="s">
        <v>97</v>
      </c>
      <c r="G165">
        <v>2016</v>
      </c>
      <c r="H165">
        <v>1.5528493004799999</v>
      </c>
      <c r="I165">
        <v>1.67706751409</v>
      </c>
      <c r="J165">
        <v>1.4393726038900001</v>
      </c>
    </row>
    <row r="166" spans="1:11" x14ac:dyDescent="0.25">
      <c r="A166" t="s">
        <v>143</v>
      </c>
      <c r="B166" t="s">
        <v>144</v>
      </c>
      <c r="C166" t="s">
        <v>1</v>
      </c>
      <c r="D166" t="s">
        <v>20</v>
      </c>
      <c r="E166" t="s">
        <v>33</v>
      </c>
      <c r="F166" t="s">
        <v>146</v>
      </c>
      <c r="G166">
        <v>2016</v>
      </c>
      <c r="H166">
        <v>1.12363329503E-2</v>
      </c>
      <c r="I166">
        <v>1.19509161774E-2</v>
      </c>
      <c r="J166">
        <v>1.02874733055E-2</v>
      </c>
    </row>
    <row r="167" spans="1:11" x14ac:dyDescent="0.25">
      <c r="A167" t="s">
        <v>143</v>
      </c>
      <c r="B167" t="s">
        <v>144</v>
      </c>
      <c r="C167" t="s">
        <v>3</v>
      </c>
      <c r="D167" t="s">
        <v>20</v>
      </c>
      <c r="E167" t="s">
        <v>33</v>
      </c>
      <c r="F167" t="s">
        <v>146</v>
      </c>
      <c r="G167">
        <v>2016</v>
      </c>
      <c r="H167">
        <v>9.4197337269100005E-3</v>
      </c>
      <c r="I167">
        <v>9.9987473600299994E-3</v>
      </c>
      <c r="J167">
        <v>8.8561666184399992E-3</v>
      </c>
      <c r="K167"/>
    </row>
    <row r="168" spans="1:11" x14ac:dyDescent="0.25">
      <c r="A168" t="s">
        <v>143</v>
      </c>
      <c r="B168" t="s">
        <v>144</v>
      </c>
      <c r="C168" t="s">
        <v>1</v>
      </c>
      <c r="D168" t="s">
        <v>20</v>
      </c>
      <c r="E168" t="s">
        <v>33</v>
      </c>
      <c r="F168" t="s">
        <v>7</v>
      </c>
      <c r="G168">
        <v>2016</v>
      </c>
      <c r="H168">
        <v>0.95425131543899999</v>
      </c>
      <c r="I168">
        <v>1.0273357895299999</v>
      </c>
      <c r="J168">
        <v>0.87836232969299999</v>
      </c>
    </row>
    <row r="169" spans="1:11" x14ac:dyDescent="0.25">
      <c r="A169" t="s">
        <v>143</v>
      </c>
      <c r="B169" t="s">
        <v>144</v>
      </c>
      <c r="C169" t="s">
        <v>3</v>
      </c>
      <c r="D169" t="s">
        <v>20</v>
      </c>
      <c r="E169" t="s">
        <v>33</v>
      </c>
      <c r="F169" t="s">
        <v>7</v>
      </c>
      <c r="G169">
        <v>2016</v>
      </c>
      <c r="H169">
        <v>0.45394662416799902</v>
      </c>
      <c r="I169">
        <v>0.490259509589</v>
      </c>
      <c r="J169">
        <v>0.42077382154799903</v>
      </c>
    </row>
    <row r="170" spans="1:11" x14ac:dyDescent="0.25">
      <c r="A170" t="s">
        <v>143</v>
      </c>
      <c r="B170" t="s">
        <v>144</v>
      </c>
      <c r="C170" t="s">
        <v>1</v>
      </c>
      <c r="D170" t="s">
        <v>21</v>
      </c>
      <c r="E170" t="s">
        <v>33</v>
      </c>
      <c r="F170" t="s">
        <v>97</v>
      </c>
      <c r="G170">
        <v>2016</v>
      </c>
      <c r="H170">
        <v>5.1307623295999996</v>
      </c>
      <c r="I170">
        <v>5.4912640107100001</v>
      </c>
      <c r="J170">
        <v>4.7740154452599999</v>
      </c>
    </row>
    <row r="171" spans="1:11" x14ac:dyDescent="0.25">
      <c r="A171" t="s">
        <v>143</v>
      </c>
      <c r="B171" t="s">
        <v>144</v>
      </c>
      <c r="C171" t="s">
        <v>3</v>
      </c>
      <c r="D171" t="s">
        <v>21</v>
      </c>
      <c r="E171" t="s">
        <v>33</v>
      </c>
      <c r="F171" t="s">
        <v>97</v>
      </c>
      <c r="G171">
        <v>2016</v>
      </c>
      <c r="H171">
        <v>2.4291683293599999</v>
      </c>
      <c r="I171">
        <v>2.59283728057</v>
      </c>
      <c r="J171">
        <v>2.2716964503599999</v>
      </c>
    </row>
    <row r="172" spans="1:11" x14ac:dyDescent="0.25">
      <c r="A172" t="s">
        <v>143</v>
      </c>
      <c r="B172" t="s">
        <v>144</v>
      </c>
      <c r="C172" t="s">
        <v>1</v>
      </c>
      <c r="D172" t="s">
        <v>21</v>
      </c>
      <c r="E172" t="s">
        <v>33</v>
      </c>
      <c r="F172" t="s">
        <v>146</v>
      </c>
      <c r="G172">
        <v>2016</v>
      </c>
      <c r="H172">
        <v>1.09504482114E-2</v>
      </c>
      <c r="I172">
        <v>1.1651000266E-2</v>
      </c>
      <c r="J172">
        <v>1.0227515431000001E-2</v>
      </c>
    </row>
    <row r="173" spans="1:11" x14ac:dyDescent="0.25">
      <c r="A173" t="s">
        <v>143</v>
      </c>
      <c r="B173" t="s">
        <v>144</v>
      </c>
      <c r="C173" t="s">
        <v>3</v>
      </c>
      <c r="D173" t="s">
        <v>21</v>
      </c>
      <c r="E173" t="s">
        <v>33</v>
      </c>
      <c r="F173" t="s">
        <v>146</v>
      </c>
      <c r="G173">
        <v>2016</v>
      </c>
      <c r="H173">
        <v>8.4903088253399997E-3</v>
      </c>
      <c r="I173">
        <v>8.9693711069799998E-3</v>
      </c>
      <c r="J173">
        <v>8.03949123819E-3</v>
      </c>
    </row>
    <row r="174" spans="1:11" x14ac:dyDescent="0.25">
      <c r="A174" t="s">
        <v>143</v>
      </c>
      <c r="B174" t="s">
        <v>144</v>
      </c>
      <c r="C174" t="s">
        <v>1</v>
      </c>
      <c r="D174" t="s">
        <v>21</v>
      </c>
      <c r="E174" t="s">
        <v>33</v>
      </c>
      <c r="F174" t="s">
        <v>7</v>
      </c>
      <c r="G174">
        <v>2016</v>
      </c>
      <c r="H174">
        <v>1.5123840852799999</v>
      </c>
      <c r="I174">
        <v>1.61864841214</v>
      </c>
      <c r="J174">
        <v>1.40722655201</v>
      </c>
    </row>
    <row r="175" spans="1:11" x14ac:dyDescent="0.25">
      <c r="A175" t="s">
        <v>143</v>
      </c>
      <c r="B175" t="s">
        <v>144</v>
      </c>
      <c r="C175" t="s">
        <v>3</v>
      </c>
      <c r="D175" t="s">
        <v>21</v>
      </c>
      <c r="E175" t="s">
        <v>33</v>
      </c>
      <c r="F175" t="s">
        <v>7</v>
      </c>
      <c r="G175">
        <v>2016</v>
      </c>
      <c r="H175">
        <v>0.73888058577399995</v>
      </c>
      <c r="I175">
        <v>0.78866380132299996</v>
      </c>
      <c r="J175">
        <v>0.69098233484000005</v>
      </c>
    </row>
    <row r="176" spans="1:11" x14ac:dyDescent="0.25">
      <c r="A176" t="s">
        <v>143</v>
      </c>
      <c r="B176" t="s">
        <v>144</v>
      </c>
      <c r="C176" t="s">
        <v>1</v>
      </c>
      <c r="D176" t="s">
        <v>22</v>
      </c>
      <c r="E176" t="s">
        <v>33</v>
      </c>
      <c r="F176" t="s">
        <v>97</v>
      </c>
      <c r="G176">
        <v>2016</v>
      </c>
      <c r="H176">
        <v>7.9992209455000003</v>
      </c>
      <c r="I176">
        <v>8.5768771924500005</v>
      </c>
      <c r="J176">
        <v>7.49790389102</v>
      </c>
    </row>
    <row r="177" spans="1:10" x14ac:dyDescent="0.25">
      <c r="A177" t="s">
        <v>143</v>
      </c>
      <c r="B177" t="s">
        <v>144</v>
      </c>
      <c r="C177" t="s">
        <v>3</v>
      </c>
      <c r="D177" t="s">
        <v>22</v>
      </c>
      <c r="E177" t="s">
        <v>33</v>
      </c>
      <c r="F177" t="s">
        <v>97</v>
      </c>
      <c r="G177">
        <v>2016</v>
      </c>
      <c r="H177">
        <v>3.49950649592</v>
      </c>
      <c r="I177">
        <v>3.7392735347600001</v>
      </c>
      <c r="J177">
        <v>3.2529000694099999</v>
      </c>
    </row>
    <row r="178" spans="1:10" x14ac:dyDescent="0.25">
      <c r="A178" t="s">
        <v>143</v>
      </c>
      <c r="B178" t="s">
        <v>144</v>
      </c>
      <c r="C178" t="s">
        <v>1</v>
      </c>
      <c r="D178" t="s">
        <v>22</v>
      </c>
      <c r="E178" t="s">
        <v>33</v>
      </c>
      <c r="F178" t="s">
        <v>146</v>
      </c>
      <c r="G178">
        <v>2016</v>
      </c>
      <c r="H178">
        <v>1.09658893956E-2</v>
      </c>
      <c r="I178">
        <v>1.15212197846E-2</v>
      </c>
      <c r="J178">
        <v>1.04231839154E-2</v>
      </c>
    </row>
    <row r="179" spans="1:10" x14ac:dyDescent="0.25">
      <c r="A179" t="s">
        <v>143</v>
      </c>
      <c r="B179" t="s">
        <v>144</v>
      </c>
      <c r="C179" t="s">
        <v>3</v>
      </c>
      <c r="D179" t="s">
        <v>22</v>
      </c>
      <c r="E179" t="s">
        <v>33</v>
      </c>
      <c r="F179" t="s">
        <v>146</v>
      </c>
      <c r="G179">
        <v>2016</v>
      </c>
      <c r="H179">
        <v>7.6755562444500002E-3</v>
      </c>
      <c r="I179">
        <v>8.1081141257399996E-3</v>
      </c>
      <c r="J179">
        <v>7.2120112255200002E-3</v>
      </c>
    </row>
    <row r="180" spans="1:10" x14ac:dyDescent="0.25">
      <c r="A180" t="s">
        <v>143</v>
      </c>
      <c r="B180" t="s">
        <v>144</v>
      </c>
      <c r="C180" t="s">
        <v>1</v>
      </c>
      <c r="D180" t="s">
        <v>22</v>
      </c>
      <c r="E180" t="s">
        <v>33</v>
      </c>
      <c r="F180" t="s">
        <v>7</v>
      </c>
      <c r="G180">
        <v>2016</v>
      </c>
      <c r="H180">
        <v>2.5477788646299899</v>
      </c>
      <c r="I180">
        <v>2.73176432859999</v>
      </c>
      <c r="J180">
        <v>2.3881076910800001</v>
      </c>
    </row>
    <row r="181" spans="1:10" x14ac:dyDescent="0.25">
      <c r="A181" t="s">
        <v>143</v>
      </c>
      <c r="B181" t="s">
        <v>144</v>
      </c>
      <c r="C181" t="s">
        <v>3</v>
      </c>
      <c r="D181" t="s">
        <v>22</v>
      </c>
      <c r="E181" t="s">
        <v>33</v>
      </c>
      <c r="F181" t="s">
        <v>7</v>
      </c>
      <c r="G181">
        <v>2016</v>
      </c>
      <c r="H181">
        <v>1.1047258950000001</v>
      </c>
      <c r="I181">
        <v>1.1804156692199901</v>
      </c>
      <c r="J181">
        <v>1.0268770595800001</v>
      </c>
    </row>
    <row r="182" spans="1:10" x14ac:dyDescent="0.25">
      <c r="A182" t="s">
        <v>143</v>
      </c>
      <c r="B182" t="s">
        <v>144</v>
      </c>
      <c r="C182" t="s">
        <v>1</v>
      </c>
      <c r="D182" t="s">
        <v>23</v>
      </c>
      <c r="E182" t="s">
        <v>33</v>
      </c>
      <c r="F182" t="s">
        <v>97</v>
      </c>
      <c r="G182">
        <v>2016</v>
      </c>
      <c r="H182">
        <v>9.6693311984600001</v>
      </c>
      <c r="I182">
        <v>10.2951308325</v>
      </c>
      <c r="J182">
        <v>9.0912320725899995</v>
      </c>
    </row>
    <row r="183" spans="1:10" x14ac:dyDescent="0.25">
      <c r="A183" t="s">
        <v>143</v>
      </c>
      <c r="B183" t="s">
        <v>144</v>
      </c>
      <c r="C183" t="s">
        <v>3</v>
      </c>
      <c r="D183" t="s">
        <v>23</v>
      </c>
      <c r="E183" t="s">
        <v>33</v>
      </c>
      <c r="F183" t="s">
        <v>97</v>
      </c>
      <c r="G183">
        <v>2016</v>
      </c>
      <c r="H183">
        <v>4.6820361746800003</v>
      </c>
      <c r="I183">
        <v>4.9680407657699996</v>
      </c>
      <c r="J183">
        <v>4.3708785568600002</v>
      </c>
    </row>
    <row r="184" spans="1:10" x14ac:dyDescent="0.25">
      <c r="A184" t="s">
        <v>143</v>
      </c>
      <c r="B184" t="s">
        <v>144</v>
      </c>
      <c r="C184" t="s">
        <v>1</v>
      </c>
      <c r="D184" t="s">
        <v>23</v>
      </c>
      <c r="E184" t="s">
        <v>33</v>
      </c>
      <c r="F184" t="s">
        <v>146</v>
      </c>
      <c r="G184">
        <v>2016</v>
      </c>
      <c r="H184">
        <v>9.7576066523099997E-3</v>
      </c>
      <c r="I184">
        <v>1.0272137454600001E-2</v>
      </c>
      <c r="J184">
        <v>9.26868544672E-3</v>
      </c>
    </row>
    <row r="185" spans="1:10" x14ac:dyDescent="0.25">
      <c r="A185" t="s">
        <v>143</v>
      </c>
      <c r="B185" t="s">
        <v>144</v>
      </c>
      <c r="C185" t="s">
        <v>3</v>
      </c>
      <c r="D185" t="s">
        <v>23</v>
      </c>
      <c r="E185" t="s">
        <v>33</v>
      </c>
      <c r="F185" t="s">
        <v>146</v>
      </c>
      <c r="G185">
        <v>2016</v>
      </c>
      <c r="H185">
        <v>7.39115016071E-3</v>
      </c>
      <c r="I185">
        <v>7.7831690334699997E-3</v>
      </c>
      <c r="J185">
        <v>6.9772609579700001E-3</v>
      </c>
    </row>
    <row r="186" spans="1:10" x14ac:dyDescent="0.25">
      <c r="A186" t="s">
        <v>143</v>
      </c>
      <c r="B186" t="s">
        <v>144</v>
      </c>
      <c r="C186" t="s">
        <v>1</v>
      </c>
      <c r="D186" t="s">
        <v>23</v>
      </c>
      <c r="E186" t="s">
        <v>33</v>
      </c>
      <c r="F186" t="s">
        <v>7</v>
      </c>
      <c r="G186">
        <v>2016</v>
      </c>
      <c r="H186">
        <v>3.68412914489</v>
      </c>
      <c r="I186">
        <v>3.9225661808500001</v>
      </c>
      <c r="J186">
        <v>3.46386656472</v>
      </c>
    </row>
    <row r="187" spans="1:10" x14ac:dyDescent="0.25">
      <c r="A187" t="s">
        <v>143</v>
      </c>
      <c r="B187" t="s">
        <v>144</v>
      </c>
      <c r="C187" t="s">
        <v>3</v>
      </c>
      <c r="D187" t="s">
        <v>23</v>
      </c>
      <c r="E187" t="s">
        <v>33</v>
      </c>
      <c r="F187" t="s">
        <v>7</v>
      </c>
      <c r="G187">
        <v>2016</v>
      </c>
      <c r="H187">
        <v>1.7336029502300001</v>
      </c>
      <c r="I187">
        <v>1.8395009792999999</v>
      </c>
      <c r="J187">
        <v>1.61839158832</v>
      </c>
    </row>
    <row r="188" spans="1:10" x14ac:dyDescent="0.25">
      <c r="A188" t="s">
        <v>143</v>
      </c>
      <c r="B188" t="s">
        <v>144</v>
      </c>
      <c r="C188" t="s">
        <v>1</v>
      </c>
      <c r="D188" t="s">
        <v>24</v>
      </c>
      <c r="E188" t="s">
        <v>33</v>
      </c>
      <c r="F188" t="s">
        <v>97</v>
      </c>
      <c r="G188">
        <v>2016</v>
      </c>
      <c r="H188">
        <v>11.8114407642</v>
      </c>
      <c r="I188">
        <v>12.5727793742</v>
      </c>
      <c r="J188">
        <v>11.1092479658</v>
      </c>
    </row>
    <row r="189" spans="1:10" x14ac:dyDescent="0.25">
      <c r="A189" t="s">
        <v>143</v>
      </c>
      <c r="B189" t="s">
        <v>144</v>
      </c>
      <c r="C189" t="s">
        <v>3</v>
      </c>
      <c r="D189" t="s">
        <v>24</v>
      </c>
      <c r="E189" t="s">
        <v>33</v>
      </c>
      <c r="F189" t="s">
        <v>97</v>
      </c>
      <c r="G189">
        <v>2016</v>
      </c>
      <c r="H189">
        <v>5.4803385750600002</v>
      </c>
      <c r="I189">
        <v>5.8496530022100002</v>
      </c>
      <c r="J189">
        <v>5.1440799929100001</v>
      </c>
    </row>
    <row r="190" spans="1:10" x14ac:dyDescent="0.25">
      <c r="A190" t="s">
        <v>143</v>
      </c>
      <c r="B190" t="s">
        <v>144</v>
      </c>
      <c r="C190" t="s">
        <v>1</v>
      </c>
      <c r="D190" t="s">
        <v>24</v>
      </c>
      <c r="E190" t="s">
        <v>33</v>
      </c>
      <c r="F190" t="s">
        <v>146</v>
      </c>
      <c r="G190">
        <v>2016</v>
      </c>
      <c r="H190">
        <v>9.3994506584900005E-3</v>
      </c>
      <c r="I190">
        <v>9.8635189526700001E-3</v>
      </c>
      <c r="J190">
        <v>8.9653701081400007E-3</v>
      </c>
    </row>
    <row r="191" spans="1:10" x14ac:dyDescent="0.25">
      <c r="A191" t="s">
        <v>143</v>
      </c>
      <c r="B191" t="s">
        <v>144</v>
      </c>
      <c r="C191" t="s">
        <v>3</v>
      </c>
      <c r="D191" t="s">
        <v>24</v>
      </c>
      <c r="E191" t="s">
        <v>33</v>
      </c>
      <c r="F191" t="s">
        <v>146</v>
      </c>
      <c r="G191">
        <v>2016</v>
      </c>
      <c r="H191">
        <v>7.34867578773E-3</v>
      </c>
      <c r="I191">
        <v>7.7572614259499998E-3</v>
      </c>
      <c r="J191">
        <v>6.9547230318100003E-3</v>
      </c>
    </row>
    <row r="192" spans="1:10" x14ac:dyDescent="0.25">
      <c r="A192" t="s">
        <v>143</v>
      </c>
      <c r="B192" t="s">
        <v>144</v>
      </c>
      <c r="C192" t="s">
        <v>1</v>
      </c>
      <c r="D192" t="s">
        <v>24</v>
      </c>
      <c r="E192" t="s">
        <v>33</v>
      </c>
      <c r="F192" t="s">
        <v>7</v>
      </c>
      <c r="G192">
        <v>2016</v>
      </c>
      <c r="H192">
        <v>5.6537741001499997</v>
      </c>
      <c r="I192">
        <v>6.0182035207800002</v>
      </c>
      <c r="J192">
        <v>5.3176559638100001</v>
      </c>
    </row>
    <row r="193" spans="1:10" x14ac:dyDescent="0.25">
      <c r="A193" t="s">
        <v>143</v>
      </c>
      <c r="B193" t="s">
        <v>144</v>
      </c>
      <c r="C193" t="s">
        <v>3</v>
      </c>
      <c r="D193" t="s">
        <v>24</v>
      </c>
      <c r="E193" t="s">
        <v>33</v>
      </c>
      <c r="F193" t="s">
        <v>7</v>
      </c>
      <c r="G193">
        <v>2016</v>
      </c>
      <c r="H193">
        <v>2.5584264917900001</v>
      </c>
      <c r="I193">
        <v>2.7308362437199998</v>
      </c>
      <c r="J193">
        <v>2.4014484414599999</v>
      </c>
    </row>
    <row r="194" spans="1:10" x14ac:dyDescent="0.25">
      <c r="A194" t="s">
        <v>143</v>
      </c>
      <c r="B194" t="s">
        <v>144</v>
      </c>
      <c r="C194" t="s">
        <v>1</v>
      </c>
      <c r="D194" t="s">
        <v>25</v>
      </c>
      <c r="E194" t="s">
        <v>33</v>
      </c>
      <c r="F194" t="s">
        <v>97</v>
      </c>
      <c r="G194">
        <v>2016</v>
      </c>
      <c r="H194">
        <v>15.2804018381</v>
      </c>
      <c r="I194">
        <v>16.340428929400002</v>
      </c>
      <c r="J194">
        <v>14.364549658</v>
      </c>
    </row>
    <row r="195" spans="1:10" x14ac:dyDescent="0.25">
      <c r="A195" t="s">
        <v>143</v>
      </c>
      <c r="B195" t="s">
        <v>144</v>
      </c>
      <c r="C195" t="s">
        <v>3</v>
      </c>
      <c r="D195" t="s">
        <v>25</v>
      </c>
      <c r="E195" t="s">
        <v>33</v>
      </c>
      <c r="F195" t="s">
        <v>97</v>
      </c>
      <c r="G195">
        <v>2016</v>
      </c>
      <c r="H195">
        <v>8.2247032242800007</v>
      </c>
      <c r="I195">
        <v>8.7770212676099995</v>
      </c>
      <c r="J195">
        <v>7.7289493071799997</v>
      </c>
    </row>
    <row r="196" spans="1:10" x14ac:dyDescent="0.25">
      <c r="A196" t="s">
        <v>143</v>
      </c>
      <c r="B196" t="s">
        <v>144</v>
      </c>
      <c r="C196" t="s">
        <v>1</v>
      </c>
      <c r="D196" t="s">
        <v>25</v>
      </c>
      <c r="E196" t="s">
        <v>33</v>
      </c>
      <c r="F196" t="s">
        <v>146</v>
      </c>
      <c r="G196">
        <v>2016</v>
      </c>
      <c r="H196">
        <v>9.0889482960999999E-3</v>
      </c>
      <c r="I196">
        <v>9.6175873175399999E-3</v>
      </c>
      <c r="J196">
        <v>8.6152815409799993E-3</v>
      </c>
    </row>
    <row r="197" spans="1:10" x14ac:dyDescent="0.25">
      <c r="A197" t="s">
        <v>143</v>
      </c>
      <c r="B197" t="s">
        <v>144</v>
      </c>
      <c r="C197" t="s">
        <v>3</v>
      </c>
      <c r="D197" t="s">
        <v>25</v>
      </c>
      <c r="E197" t="s">
        <v>33</v>
      </c>
      <c r="F197" t="s">
        <v>146</v>
      </c>
      <c r="G197">
        <v>2016</v>
      </c>
      <c r="H197">
        <v>7.66419204963E-3</v>
      </c>
      <c r="I197">
        <v>8.0729124152400002E-3</v>
      </c>
      <c r="J197">
        <v>7.2441369831700003E-3</v>
      </c>
    </row>
    <row r="198" spans="1:10" x14ac:dyDescent="0.25">
      <c r="A198" t="s">
        <v>143</v>
      </c>
      <c r="B198" t="s">
        <v>144</v>
      </c>
      <c r="C198" t="s">
        <v>1</v>
      </c>
      <c r="D198" t="s">
        <v>25</v>
      </c>
      <c r="E198" t="s">
        <v>33</v>
      </c>
      <c r="F198" t="s">
        <v>7</v>
      </c>
      <c r="G198">
        <v>2016</v>
      </c>
      <c r="H198">
        <v>8.6453318066700007</v>
      </c>
      <c r="I198">
        <v>9.2450729670000005</v>
      </c>
      <c r="J198">
        <v>8.1271617960399993</v>
      </c>
    </row>
    <row r="199" spans="1:10" x14ac:dyDescent="0.25">
      <c r="A199" t="s">
        <v>143</v>
      </c>
      <c r="B199" t="s">
        <v>144</v>
      </c>
      <c r="C199" t="s">
        <v>3</v>
      </c>
      <c r="D199" t="s">
        <v>25</v>
      </c>
      <c r="E199" t="s">
        <v>33</v>
      </c>
      <c r="F199" t="s">
        <v>7</v>
      </c>
      <c r="G199">
        <v>2016</v>
      </c>
      <c r="H199">
        <v>4.3355741261</v>
      </c>
      <c r="I199">
        <v>4.6267233326700001</v>
      </c>
      <c r="J199">
        <v>4.0742421610099999</v>
      </c>
    </row>
    <row r="200" spans="1:10" x14ac:dyDescent="0.25">
      <c r="A200" t="s">
        <v>143</v>
      </c>
      <c r="B200" t="s">
        <v>144</v>
      </c>
      <c r="C200" t="s">
        <v>1</v>
      </c>
      <c r="D200" t="s">
        <v>26</v>
      </c>
      <c r="E200" t="s">
        <v>33</v>
      </c>
      <c r="F200" t="s">
        <v>97</v>
      </c>
      <c r="G200">
        <v>2016</v>
      </c>
      <c r="H200">
        <v>22.671162520399999</v>
      </c>
      <c r="I200">
        <v>24.1533163657</v>
      </c>
      <c r="J200">
        <v>21.325845352999998</v>
      </c>
    </row>
    <row r="201" spans="1:10" x14ac:dyDescent="0.25">
      <c r="A201" t="s">
        <v>143</v>
      </c>
      <c r="B201" t="s">
        <v>144</v>
      </c>
      <c r="C201" t="s">
        <v>3</v>
      </c>
      <c r="D201" t="s">
        <v>26</v>
      </c>
      <c r="E201" t="s">
        <v>33</v>
      </c>
      <c r="F201" t="s">
        <v>97</v>
      </c>
      <c r="G201">
        <v>2016</v>
      </c>
      <c r="H201">
        <v>12.5239967679</v>
      </c>
      <c r="I201">
        <v>13.4036653804</v>
      </c>
      <c r="J201">
        <v>11.691969097399999</v>
      </c>
    </row>
    <row r="202" spans="1:10" x14ac:dyDescent="0.25">
      <c r="A202" t="s">
        <v>143</v>
      </c>
      <c r="B202" t="s">
        <v>144</v>
      </c>
      <c r="C202" t="s">
        <v>1</v>
      </c>
      <c r="D202" t="s">
        <v>26</v>
      </c>
      <c r="E202" t="s">
        <v>33</v>
      </c>
      <c r="F202" t="s">
        <v>146</v>
      </c>
      <c r="G202">
        <v>2016</v>
      </c>
      <c r="H202">
        <v>9.51973855071E-3</v>
      </c>
      <c r="I202">
        <v>1.00586911604E-2</v>
      </c>
      <c r="J202">
        <v>9.0220186990999998E-3</v>
      </c>
    </row>
    <row r="203" spans="1:10" x14ac:dyDescent="0.25">
      <c r="A203" t="s">
        <v>143</v>
      </c>
      <c r="B203" t="s">
        <v>144</v>
      </c>
      <c r="C203" t="s">
        <v>3</v>
      </c>
      <c r="D203" t="s">
        <v>26</v>
      </c>
      <c r="E203" t="s">
        <v>33</v>
      </c>
      <c r="F203" t="s">
        <v>146</v>
      </c>
      <c r="G203">
        <v>2016</v>
      </c>
      <c r="H203">
        <v>8.0888536711699998E-3</v>
      </c>
      <c r="I203">
        <v>8.5711419891200003E-3</v>
      </c>
      <c r="J203">
        <v>7.6136890506700002E-3</v>
      </c>
    </row>
    <row r="204" spans="1:10" x14ac:dyDescent="0.25">
      <c r="A204" t="s">
        <v>143</v>
      </c>
      <c r="B204" t="s">
        <v>144</v>
      </c>
      <c r="C204" t="s">
        <v>1</v>
      </c>
      <c r="D204" t="s">
        <v>26</v>
      </c>
      <c r="E204" t="s">
        <v>33</v>
      </c>
      <c r="F204" t="s">
        <v>7</v>
      </c>
      <c r="G204">
        <v>2016</v>
      </c>
      <c r="H204">
        <v>14.626417558</v>
      </c>
      <c r="I204">
        <v>15.5826367641</v>
      </c>
      <c r="J204">
        <v>13.7584792412</v>
      </c>
    </row>
    <row r="205" spans="1:10" x14ac:dyDescent="0.25">
      <c r="A205" t="s">
        <v>143</v>
      </c>
      <c r="B205" t="s">
        <v>144</v>
      </c>
      <c r="C205" t="s">
        <v>3</v>
      </c>
      <c r="D205" t="s">
        <v>26</v>
      </c>
      <c r="E205" t="s">
        <v>33</v>
      </c>
      <c r="F205" t="s">
        <v>7</v>
      </c>
      <c r="G205">
        <v>2016</v>
      </c>
      <c r="H205">
        <v>7.3912601556600004</v>
      </c>
      <c r="I205">
        <v>7.9104122830700003</v>
      </c>
      <c r="J205">
        <v>6.9002241802100004</v>
      </c>
    </row>
    <row r="206" spans="1:10" x14ac:dyDescent="0.25">
      <c r="A206" t="s">
        <v>143</v>
      </c>
      <c r="B206" t="s">
        <v>144</v>
      </c>
      <c r="C206" t="s">
        <v>1</v>
      </c>
      <c r="D206" t="s">
        <v>27</v>
      </c>
      <c r="E206" t="s">
        <v>33</v>
      </c>
      <c r="F206" t="s">
        <v>97</v>
      </c>
      <c r="G206">
        <v>2016</v>
      </c>
      <c r="H206">
        <v>24.685924898100001</v>
      </c>
      <c r="I206">
        <v>26.292311976400001</v>
      </c>
      <c r="J206">
        <v>23.176126519099999</v>
      </c>
    </row>
    <row r="207" spans="1:10" x14ac:dyDescent="0.25">
      <c r="A207" t="s">
        <v>143</v>
      </c>
      <c r="B207" t="s">
        <v>144</v>
      </c>
      <c r="C207" t="s">
        <v>3</v>
      </c>
      <c r="D207" t="s">
        <v>27</v>
      </c>
      <c r="E207" t="s">
        <v>33</v>
      </c>
      <c r="F207" t="s">
        <v>97</v>
      </c>
      <c r="G207">
        <v>2016</v>
      </c>
      <c r="H207">
        <v>16.415973854400001</v>
      </c>
      <c r="I207">
        <v>17.601351687499999</v>
      </c>
      <c r="J207">
        <v>15.3608357736</v>
      </c>
    </row>
    <row r="208" spans="1:10" x14ac:dyDescent="0.25">
      <c r="A208" t="s">
        <v>143</v>
      </c>
      <c r="B208" t="s">
        <v>144</v>
      </c>
      <c r="C208" t="s">
        <v>1</v>
      </c>
      <c r="D208" t="s">
        <v>27</v>
      </c>
      <c r="E208" t="s">
        <v>33</v>
      </c>
      <c r="F208" t="s">
        <v>146</v>
      </c>
      <c r="G208">
        <v>2016</v>
      </c>
      <c r="H208">
        <v>9.7867532946200007E-3</v>
      </c>
      <c r="I208">
        <v>1.03379351763E-2</v>
      </c>
      <c r="J208">
        <v>9.2706206705900004E-3</v>
      </c>
    </row>
    <row r="209" spans="1:10" x14ac:dyDescent="0.25">
      <c r="A209" t="s">
        <v>143</v>
      </c>
      <c r="B209" t="s">
        <v>144</v>
      </c>
      <c r="C209" t="s">
        <v>3</v>
      </c>
      <c r="D209" t="s">
        <v>27</v>
      </c>
      <c r="E209" t="s">
        <v>33</v>
      </c>
      <c r="F209" t="s">
        <v>146</v>
      </c>
      <c r="G209">
        <v>2016</v>
      </c>
      <c r="H209">
        <v>9.2263529557800004E-3</v>
      </c>
      <c r="I209">
        <v>9.7880270100599992E-3</v>
      </c>
      <c r="J209">
        <v>8.6874026746900004E-3</v>
      </c>
    </row>
    <row r="210" spans="1:10" x14ac:dyDescent="0.25">
      <c r="A210" t="s">
        <v>143</v>
      </c>
      <c r="B210" t="s">
        <v>144</v>
      </c>
      <c r="C210" t="s">
        <v>1</v>
      </c>
      <c r="D210" t="s">
        <v>27</v>
      </c>
      <c r="E210" t="s">
        <v>33</v>
      </c>
      <c r="F210" t="s">
        <v>7</v>
      </c>
      <c r="G210">
        <v>2016</v>
      </c>
      <c r="H210">
        <v>25.090237539699999</v>
      </c>
      <c r="I210">
        <v>26.722934452800001</v>
      </c>
      <c r="J210">
        <v>23.555711281499999</v>
      </c>
    </row>
    <row r="211" spans="1:10" x14ac:dyDescent="0.25">
      <c r="A211" t="s">
        <v>143</v>
      </c>
      <c r="B211" t="s">
        <v>144</v>
      </c>
      <c r="C211" t="s">
        <v>3</v>
      </c>
      <c r="D211" t="s">
        <v>27</v>
      </c>
      <c r="E211" t="s">
        <v>33</v>
      </c>
      <c r="F211" t="s">
        <v>7</v>
      </c>
      <c r="G211">
        <v>2016</v>
      </c>
      <c r="H211">
        <v>14.2618740164</v>
      </c>
      <c r="I211">
        <v>15.291706877199999</v>
      </c>
      <c r="J211">
        <v>13.345190881299899</v>
      </c>
    </row>
    <row r="212" spans="1:10" x14ac:dyDescent="0.25">
      <c r="A212" t="s">
        <v>143</v>
      </c>
      <c r="B212" t="s">
        <v>144</v>
      </c>
      <c r="C212" t="s">
        <v>1</v>
      </c>
      <c r="D212" t="s">
        <v>28</v>
      </c>
      <c r="E212" t="s">
        <v>33</v>
      </c>
      <c r="F212" t="s">
        <v>97</v>
      </c>
      <c r="G212">
        <v>2016</v>
      </c>
      <c r="H212">
        <v>36.175672106699999</v>
      </c>
      <c r="I212">
        <v>38.664799403499998</v>
      </c>
      <c r="J212">
        <v>33.764749191900002</v>
      </c>
    </row>
    <row r="213" spans="1:10" x14ac:dyDescent="0.25">
      <c r="A213" t="s">
        <v>143</v>
      </c>
      <c r="B213" t="s">
        <v>144</v>
      </c>
      <c r="C213" t="s">
        <v>3</v>
      </c>
      <c r="D213" t="s">
        <v>28</v>
      </c>
      <c r="E213" t="s">
        <v>33</v>
      </c>
      <c r="F213" t="s">
        <v>97</v>
      </c>
      <c r="G213">
        <v>2016</v>
      </c>
      <c r="H213">
        <v>26.017845597499999</v>
      </c>
      <c r="I213">
        <v>28.046512298700002</v>
      </c>
      <c r="J213">
        <v>24.225641141800001</v>
      </c>
    </row>
    <row r="214" spans="1:10" x14ac:dyDescent="0.25">
      <c r="A214" t="s">
        <v>143</v>
      </c>
      <c r="B214" t="s">
        <v>144</v>
      </c>
      <c r="C214" t="s">
        <v>1</v>
      </c>
      <c r="D214" t="s">
        <v>28</v>
      </c>
      <c r="E214" t="s">
        <v>33</v>
      </c>
      <c r="F214" t="s">
        <v>146</v>
      </c>
      <c r="G214">
        <v>2016</v>
      </c>
      <c r="H214">
        <v>1.0239484495199999E-2</v>
      </c>
      <c r="I214">
        <v>1.0819025509600001E-2</v>
      </c>
      <c r="J214">
        <v>9.6527326197000003E-3</v>
      </c>
    </row>
    <row r="215" spans="1:10" x14ac:dyDescent="0.25">
      <c r="A215" t="s">
        <v>143</v>
      </c>
      <c r="B215" t="s">
        <v>144</v>
      </c>
      <c r="C215" t="s">
        <v>3</v>
      </c>
      <c r="D215" t="s">
        <v>28</v>
      </c>
      <c r="E215" t="s">
        <v>33</v>
      </c>
      <c r="F215" t="s">
        <v>146</v>
      </c>
      <c r="G215">
        <v>2016</v>
      </c>
      <c r="H215">
        <v>9.8122367283399996E-3</v>
      </c>
      <c r="I215">
        <v>1.04688228701E-2</v>
      </c>
      <c r="J215">
        <v>9.2092079016E-3</v>
      </c>
    </row>
    <row r="216" spans="1:10" x14ac:dyDescent="0.25">
      <c r="A216" t="s">
        <v>143</v>
      </c>
      <c r="B216" t="s">
        <v>144</v>
      </c>
      <c r="C216" t="s">
        <v>1</v>
      </c>
      <c r="D216" t="s">
        <v>28</v>
      </c>
      <c r="E216" t="s">
        <v>33</v>
      </c>
      <c r="F216" t="s">
        <v>7</v>
      </c>
      <c r="G216">
        <v>2016</v>
      </c>
      <c r="H216">
        <v>42.193185679400003</v>
      </c>
      <c r="I216">
        <v>45.096358007699997</v>
      </c>
      <c r="J216">
        <v>39.381226363099998</v>
      </c>
    </row>
    <row r="217" spans="1:10" x14ac:dyDescent="0.25">
      <c r="A217" t="s">
        <v>143</v>
      </c>
      <c r="B217" t="s">
        <v>144</v>
      </c>
      <c r="C217" t="s">
        <v>3</v>
      </c>
      <c r="D217" t="s">
        <v>28</v>
      </c>
      <c r="E217" t="s">
        <v>33</v>
      </c>
      <c r="F217" t="s">
        <v>7</v>
      </c>
      <c r="G217">
        <v>2016</v>
      </c>
      <c r="H217">
        <v>25.8451730318999</v>
      </c>
      <c r="I217">
        <v>27.860376086199999</v>
      </c>
      <c r="J217">
        <v>24.064862894699999</v>
      </c>
    </row>
    <row r="218" spans="1:10" x14ac:dyDescent="0.25">
      <c r="A218" t="s">
        <v>143</v>
      </c>
      <c r="B218" t="s">
        <v>144</v>
      </c>
      <c r="C218" t="s">
        <v>1</v>
      </c>
      <c r="D218" t="s">
        <v>147</v>
      </c>
      <c r="E218" t="s">
        <v>33</v>
      </c>
      <c r="F218" t="s">
        <v>97</v>
      </c>
      <c r="G218">
        <v>2016</v>
      </c>
      <c r="H218">
        <v>42.080688994600003</v>
      </c>
      <c r="I218">
        <v>45.055486032499999</v>
      </c>
      <c r="J218">
        <v>39.300554749900002</v>
      </c>
    </row>
    <row r="219" spans="1:10" x14ac:dyDescent="0.25">
      <c r="A219" t="s">
        <v>143</v>
      </c>
      <c r="B219" t="s">
        <v>144</v>
      </c>
      <c r="C219" t="s">
        <v>3</v>
      </c>
      <c r="D219" t="s">
        <v>147</v>
      </c>
      <c r="E219" t="s">
        <v>33</v>
      </c>
      <c r="F219" t="s">
        <v>97</v>
      </c>
      <c r="G219">
        <v>2016</v>
      </c>
      <c r="H219">
        <v>40.063271479400001</v>
      </c>
      <c r="I219">
        <v>42.985188666799999</v>
      </c>
      <c r="J219">
        <v>37.268662755999998</v>
      </c>
    </row>
    <row r="220" spans="1:10" x14ac:dyDescent="0.25">
      <c r="A220" t="s">
        <v>143</v>
      </c>
      <c r="B220" t="s">
        <v>144</v>
      </c>
      <c r="C220" t="s">
        <v>1</v>
      </c>
      <c r="D220" t="s">
        <v>147</v>
      </c>
      <c r="E220" t="s">
        <v>33</v>
      </c>
      <c r="F220" t="s">
        <v>146</v>
      </c>
      <c r="G220">
        <v>2016</v>
      </c>
      <c r="H220">
        <v>1.0107509881300001E-2</v>
      </c>
      <c r="I220">
        <v>1.0749762089500001E-2</v>
      </c>
      <c r="J220">
        <v>9.4783271117800001E-3</v>
      </c>
    </row>
    <row r="221" spans="1:10" x14ac:dyDescent="0.25">
      <c r="A221" t="s">
        <v>143</v>
      </c>
      <c r="B221" t="s">
        <v>144</v>
      </c>
      <c r="C221" t="s">
        <v>3</v>
      </c>
      <c r="D221" t="s">
        <v>147</v>
      </c>
      <c r="E221" t="s">
        <v>33</v>
      </c>
      <c r="F221" t="s">
        <v>146</v>
      </c>
      <c r="G221">
        <v>2016</v>
      </c>
      <c r="H221">
        <v>1.0756670292900001E-2</v>
      </c>
      <c r="I221">
        <v>1.14471154554E-2</v>
      </c>
      <c r="J221">
        <v>1.00897440486E-2</v>
      </c>
    </row>
    <row r="222" spans="1:10" x14ac:dyDescent="0.25">
      <c r="A222" t="s">
        <v>143</v>
      </c>
      <c r="B222" t="s">
        <v>144</v>
      </c>
      <c r="C222" t="s">
        <v>1</v>
      </c>
      <c r="D222" t="s">
        <v>147</v>
      </c>
      <c r="E222" t="s">
        <v>33</v>
      </c>
      <c r="F222" t="s">
        <v>7</v>
      </c>
      <c r="G222">
        <v>2016</v>
      </c>
      <c r="H222">
        <v>69.820093133399993</v>
      </c>
      <c r="I222">
        <v>74.755863226499997</v>
      </c>
      <c r="J222">
        <v>65.207306685999995</v>
      </c>
    </row>
    <row r="223" spans="1:10" x14ac:dyDescent="0.25">
      <c r="A223" t="s">
        <v>143</v>
      </c>
      <c r="B223" t="s">
        <v>144</v>
      </c>
      <c r="C223" t="s">
        <v>3</v>
      </c>
      <c r="D223" t="s">
        <v>147</v>
      </c>
      <c r="E223" t="s">
        <v>33</v>
      </c>
      <c r="F223" t="s">
        <v>7</v>
      </c>
      <c r="G223">
        <v>2016</v>
      </c>
      <c r="H223">
        <v>52.580272826300003</v>
      </c>
      <c r="I223">
        <v>56.4150870393999</v>
      </c>
      <c r="J223">
        <v>48.9125421670999</v>
      </c>
    </row>
    <row r="224" spans="1:10" x14ac:dyDescent="0.25">
      <c r="A224" t="s">
        <v>143</v>
      </c>
      <c r="B224" t="s">
        <v>144</v>
      </c>
      <c r="C224" t="s">
        <v>1</v>
      </c>
      <c r="D224" t="s">
        <v>148</v>
      </c>
      <c r="E224" t="s">
        <v>33</v>
      </c>
      <c r="F224" t="s">
        <v>97</v>
      </c>
      <c r="G224">
        <v>2016</v>
      </c>
      <c r="H224">
        <v>44.294655184900002</v>
      </c>
      <c r="I224">
        <v>47.048148150300001</v>
      </c>
      <c r="J224">
        <v>41.558408047999997</v>
      </c>
    </row>
    <row r="225" spans="1:10" x14ac:dyDescent="0.25">
      <c r="A225" t="s">
        <v>143</v>
      </c>
      <c r="B225" t="s">
        <v>144</v>
      </c>
      <c r="C225" t="s">
        <v>3</v>
      </c>
      <c r="D225" t="s">
        <v>148</v>
      </c>
      <c r="E225" t="s">
        <v>33</v>
      </c>
      <c r="F225" t="s">
        <v>97</v>
      </c>
      <c r="G225">
        <v>2016</v>
      </c>
      <c r="H225">
        <v>50.491367992299999</v>
      </c>
      <c r="I225">
        <v>54.253795371700001</v>
      </c>
      <c r="J225">
        <v>46.498189136299999</v>
      </c>
    </row>
    <row r="226" spans="1:10" x14ac:dyDescent="0.25">
      <c r="A226" t="s">
        <v>143</v>
      </c>
      <c r="B226" t="s">
        <v>144</v>
      </c>
      <c r="C226" t="s">
        <v>1</v>
      </c>
      <c r="D226" t="s">
        <v>148</v>
      </c>
      <c r="E226" t="s">
        <v>33</v>
      </c>
      <c r="F226" t="s">
        <v>146</v>
      </c>
      <c r="G226">
        <v>2016</v>
      </c>
      <c r="H226">
        <v>1.0660669434699999E-2</v>
      </c>
      <c r="I226">
        <v>1.12687506777E-2</v>
      </c>
      <c r="J226">
        <v>1.00218249149E-2</v>
      </c>
    </row>
    <row r="227" spans="1:10" x14ac:dyDescent="0.25">
      <c r="A227" t="s">
        <v>143</v>
      </c>
      <c r="B227" t="s">
        <v>144</v>
      </c>
      <c r="C227" t="s">
        <v>3</v>
      </c>
      <c r="D227" t="s">
        <v>148</v>
      </c>
      <c r="E227" t="s">
        <v>33</v>
      </c>
      <c r="F227" t="s">
        <v>146</v>
      </c>
      <c r="G227">
        <v>2016</v>
      </c>
      <c r="H227">
        <v>1.05762933525E-2</v>
      </c>
      <c r="I227">
        <v>1.12942326988E-2</v>
      </c>
      <c r="J227">
        <v>9.8590384066799992E-3</v>
      </c>
    </row>
    <row r="228" spans="1:10" x14ac:dyDescent="0.25">
      <c r="A228" t="s">
        <v>143</v>
      </c>
      <c r="B228" t="s">
        <v>144</v>
      </c>
      <c r="C228" t="s">
        <v>1</v>
      </c>
      <c r="D228" t="s">
        <v>148</v>
      </c>
      <c r="E228" t="s">
        <v>33</v>
      </c>
      <c r="F228" t="s">
        <v>7</v>
      </c>
      <c r="G228">
        <v>2016</v>
      </c>
      <c r="H228">
        <v>125.234961497</v>
      </c>
      <c r="I228">
        <v>133.01995460800001</v>
      </c>
      <c r="J228">
        <v>117.498727782</v>
      </c>
    </row>
    <row r="229" spans="1:10" x14ac:dyDescent="0.25">
      <c r="A229" t="s">
        <v>143</v>
      </c>
      <c r="B229" t="s">
        <v>144</v>
      </c>
      <c r="C229" t="s">
        <v>3</v>
      </c>
      <c r="D229" t="s">
        <v>148</v>
      </c>
      <c r="E229" t="s">
        <v>33</v>
      </c>
      <c r="F229" t="s">
        <v>7</v>
      </c>
      <c r="G229">
        <v>2016</v>
      </c>
      <c r="H229">
        <v>94.576259438099996</v>
      </c>
      <c r="I229">
        <v>101.62372759100001</v>
      </c>
      <c r="J229">
        <v>87.096566680999999</v>
      </c>
    </row>
    <row r="230" spans="1:10" x14ac:dyDescent="0.25">
      <c r="A230" t="s">
        <v>143</v>
      </c>
      <c r="B230" t="s">
        <v>144</v>
      </c>
      <c r="C230" t="s">
        <v>1</v>
      </c>
      <c r="D230" t="s">
        <v>149</v>
      </c>
      <c r="E230" t="s">
        <v>33</v>
      </c>
      <c r="F230" t="s">
        <v>97</v>
      </c>
      <c r="G230">
        <v>2016</v>
      </c>
      <c r="H230">
        <v>25.8934703539</v>
      </c>
      <c r="I230">
        <v>27.314776900999998</v>
      </c>
      <c r="J230">
        <v>24.494688491200002</v>
      </c>
    </row>
    <row r="231" spans="1:10" x14ac:dyDescent="0.25">
      <c r="A231" t="s">
        <v>143</v>
      </c>
      <c r="B231" t="s">
        <v>144</v>
      </c>
      <c r="C231" t="s">
        <v>3</v>
      </c>
      <c r="D231" t="s">
        <v>149</v>
      </c>
      <c r="E231" t="s">
        <v>33</v>
      </c>
      <c r="F231" t="s">
        <v>97</v>
      </c>
      <c r="G231">
        <v>2016</v>
      </c>
      <c r="H231">
        <v>39.995868971599997</v>
      </c>
      <c r="I231">
        <v>43.0904508486</v>
      </c>
      <c r="J231">
        <v>36.8961035552</v>
      </c>
    </row>
    <row r="232" spans="1:10" x14ac:dyDescent="0.25">
      <c r="A232" t="s">
        <v>143</v>
      </c>
      <c r="B232" t="s">
        <v>144</v>
      </c>
      <c r="C232" t="s">
        <v>1</v>
      </c>
      <c r="D232" t="s">
        <v>149</v>
      </c>
      <c r="E232" t="s">
        <v>33</v>
      </c>
      <c r="F232" t="s">
        <v>146</v>
      </c>
      <c r="G232">
        <v>2016</v>
      </c>
      <c r="H232">
        <v>9.3576891659499992E-3</v>
      </c>
      <c r="I232">
        <v>9.8489643633600001E-3</v>
      </c>
      <c r="J232">
        <v>8.9007841200600003E-3</v>
      </c>
    </row>
    <row r="233" spans="1:10" x14ac:dyDescent="0.25">
      <c r="A233" t="s">
        <v>143</v>
      </c>
      <c r="B233" t="s">
        <v>144</v>
      </c>
      <c r="C233" t="s">
        <v>3</v>
      </c>
      <c r="D233" t="s">
        <v>149</v>
      </c>
      <c r="E233" t="s">
        <v>33</v>
      </c>
      <c r="F233" t="s">
        <v>146</v>
      </c>
      <c r="G233">
        <v>2016</v>
      </c>
      <c r="H233">
        <v>8.5812750318499994E-3</v>
      </c>
      <c r="I233">
        <v>9.2136530769500007E-3</v>
      </c>
      <c r="J233">
        <v>7.9679365424100007E-3</v>
      </c>
    </row>
    <row r="234" spans="1:10" x14ac:dyDescent="0.25">
      <c r="A234" t="s">
        <v>143</v>
      </c>
      <c r="B234" t="s">
        <v>144</v>
      </c>
      <c r="C234" t="s">
        <v>1</v>
      </c>
      <c r="D234" t="s">
        <v>149</v>
      </c>
      <c r="E234" t="s">
        <v>33</v>
      </c>
      <c r="F234" t="s">
        <v>7</v>
      </c>
      <c r="G234">
        <v>2016</v>
      </c>
      <c r="H234">
        <v>175.49396876099999</v>
      </c>
      <c r="I234">
        <v>185.126927317</v>
      </c>
      <c r="J234">
        <v>166.013672101</v>
      </c>
    </row>
    <row r="235" spans="1:10" x14ac:dyDescent="0.25">
      <c r="A235" t="s">
        <v>143</v>
      </c>
      <c r="B235" t="s">
        <v>144</v>
      </c>
      <c r="C235" t="s">
        <v>3</v>
      </c>
      <c r="D235" t="s">
        <v>149</v>
      </c>
      <c r="E235" t="s">
        <v>33</v>
      </c>
      <c r="F235" t="s">
        <v>7</v>
      </c>
      <c r="G235">
        <v>2016</v>
      </c>
      <c r="H235">
        <v>128.89996674099999</v>
      </c>
      <c r="I235">
        <v>138.87328426799999</v>
      </c>
      <c r="J235">
        <v>118.90994353799999</v>
      </c>
    </row>
    <row r="236" spans="1:10" x14ac:dyDescent="0.25">
      <c r="A236" t="s">
        <v>143</v>
      </c>
      <c r="B236" t="s">
        <v>144</v>
      </c>
      <c r="C236" t="s">
        <v>1</v>
      </c>
      <c r="D236" t="s">
        <v>150</v>
      </c>
      <c r="E236" t="s">
        <v>33</v>
      </c>
      <c r="F236" t="s">
        <v>97</v>
      </c>
      <c r="G236">
        <v>2016</v>
      </c>
      <c r="H236">
        <v>6.8542340931099996</v>
      </c>
      <c r="I236">
        <v>7.2259948392700002</v>
      </c>
      <c r="J236">
        <v>6.5069708462099998</v>
      </c>
    </row>
    <row r="237" spans="1:10" x14ac:dyDescent="0.25">
      <c r="A237" t="s">
        <v>143</v>
      </c>
      <c r="B237" t="s">
        <v>144</v>
      </c>
      <c r="C237" t="s">
        <v>3</v>
      </c>
      <c r="D237" t="s">
        <v>150</v>
      </c>
      <c r="E237" t="s">
        <v>33</v>
      </c>
      <c r="F237" t="s">
        <v>97</v>
      </c>
      <c r="G237">
        <v>2016</v>
      </c>
      <c r="H237">
        <v>17.7905181235</v>
      </c>
      <c r="I237">
        <v>19.221111178499999</v>
      </c>
      <c r="J237">
        <v>16.432160846599999</v>
      </c>
    </row>
    <row r="238" spans="1:10" x14ac:dyDescent="0.25">
      <c r="A238" t="s">
        <v>143</v>
      </c>
      <c r="B238" t="s">
        <v>144</v>
      </c>
      <c r="C238" t="s">
        <v>1</v>
      </c>
      <c r="D238" t="s">
        <v>150</v>
      </c>
      <c r="E238" t="s">
        <v>33</v>
      </c>
      <c r="F238" t="s">
        <v>146</v>
      </c>
      <c r="G238">
        <v>2016</v>
      </c>
      <c r="H238">
        <v>8.0666832851200004E-3</v>
      </c>
      <c r="I238">
        <v>8.4757630423599999E-3</v>
      </c>
      <c r="J238">
        <v>7.6987795761100002E-3</v>
      </c>
    </row>
    <row r="239" spans="1:10" x14ac:dyDescent="0.25">
      <c r="A239" t="s">
        <v>143</v>
      </c>
      <c r="B239" t="s">
        <v>144</v>
      </c>
      <c r="C239" t="s">
        <v>3</v>
      </c>
      <c r="D239" t="s">
        <v>150</v>
      </c>
      <c r="E239" t="s">
        <v>33</v>
      </c>
      <c r="F239" t="s">
        <v>146</v>
      </c>
      <c r="G239">
        <v>2016</v>
      </c>
      <c r="H239">
        <v>7.14378228945E-3</v>
      </c>
      <c r="I239">
        <v>7.6937543165000004E-3</v>
      </c>
      <c r="J239">
        <v>6.6043754537699999E-3</v>
      </c>
    </row>
    <row r="240" spans="1:10" x14ac:dyDescent="0.25">
      <c r="A240" t="s">
        <v>143</v>
      </c>
      <c r="B240" t="s">
        <v>144</v>
      </c>
      <c r="C240" t="s">
        <v>1</v>
      </c>
      <c r="D240" t="s">
        <v>150</v>
      </c>
      <c r="E240" t="s">
        <v>33</v>
      </c>
      <c r="F240" t="s">
        <v>7</v>
      </c>
      <c r="G240">
        <v>2016</v>
      </c>
      <c r="H240">
        <v>251.74725903300001</v>
      </c>
      <c r="I240">
        <v>265.401556155999</v>
      </c>
      <c r="J240">
        <v>238.992723751</v>
      </c>
    </row>
    <row r="241" spans="1:10" x14ac:dyDescent="0.25">
      <c r="A241" t="s">
        <v>143</v>
      </c>
      <c r="B241" t="s">
        <v>144</v>
      </c>
      <c r="C241" t="s">
        <v>3</v>
      </c>
      <c r="D241" t="s">
        <v>150</v>
      </c>
      <c r="E241" t="s">
        <v>33</v>
      </c>
      <c r="F241" t="s">
        <v>7</v>
      </c>
      <c r="G241">
        <v>2016</v>
      </c>
      <c r="H241">
        <v>194.84529757499999</v>
      </c>
      <c r="I241">
        <v>210.51343762400001</v>
      </c>
      <c r="J241">
        <v>179.96829815300001</v>
      </c>
    </row>
    <row r="242" spans="1:10" x14ac:dyDescent="0.25">
      <c r="A242" t="s">
        <v>143</v>
      </c>
      <c r="B242" t="s">
        <v>144</v>
      </c>
      <c r="C242" t="s">
        <v>1</v>
      </c>
      <c r="D242" t="s">
        <v>16</v>
      </c>
      <c r="E242" t="s">
        <v>151</v>
      </c>
      <c r="F242" t="s">
        <v>97</v>
      </c>
      <c r="G242">
        <v>2016</v>
      </c>
      <c r="H242">
        <v>4.5059651174000001E-2</v>
      </c>
      <c r="I242">
        <v>4.9656056940599998E-2</v>
      </c>
      <c r="J242">
        <v>4.1931926419899998E-2</v>
      </c>
    </row>
    <row r="243" spans="1:10" x14ac:dyDescent="0.25">
      <c r="A243" t="s">
        <v>143</v>
      </c>
      <c r="B243" t="s">
        <v>144</v>
      </c>
      <c r="C243" t="s">
        <v>3</v>
      </c>
      <c r="D243" t="s">
        <v>16</v>
      </c>
      <c r="E243" t="s">
        <v>151</v>
      </c>
      <c r="F243" t="s">
        <v>97</v>
      </c>
      <c r="G243">
        <v>2016</v>
      </c>
      <c r="H243">
        <v>6.6453281419400004E-2</v>
      </c>
      <c r="I243">
        <v>7.2503709382299997E-2</v>
      </c>
      <c r="J243">
        <v>6.0847211401600002E-2</v>
      </c>
    </row>
    <row r="244" spans="1:10" x14ac:dyDescent="0.25">
      <c r="A244" t="s">
        <v>143</v>
      </c>
      <c r="B244" t="s">
        <v>144</v>
      </c>
      <c r="C244" t="s">
        <v>1</v>
      </c>
      <c r="D244" t="s">
        <v>16</v>
      </c>
      <c r="E244" t="s">
        <v>151</v>
      </c>
      <c r="F244" t="s">
        <v>146</v>
      </c>
      <c r="G244">
        <v>2016</v>
      </c>
      <c r="H244">
        <v>5.6550032510700005E-4</v>
      </c>
      <c r="I244">
        <v>6.1663511187699999E-4</v>
      </c>
      <c r="J244">
        <v>5.3023964162000003E-4</v>
      </c>
    </row>
    <row r="245" spans="1:10" x14ac:dyDescent="0.25">
      <c r="A245" t="s">
        <v>143</v>
      </c>
      <c r="B245" t="s">
        <v>144</v>
      </c>
      <c r="C245" t="s">
        <v>3</v>
      </c>
      <c r="D245" t="s">
        <v>16</v>
      </c>
      <c r="E245" t="s">
        <v>151</v>
      </c>
      <c r="F245" t="s">
        <v>146</v>
      </c>
      <c r="G245">
        <v>2016</v>
      </c>
      <c r="H245">
        <v>1.97277629214E-3</v>
      </c>
      <c r="I245">
        <v>2.13847858425E-3</v>
      </c>
      <c r="J245">
        <v>1.8172948688599999E-3</v>
      </c>
    </row>
    <row r="246" spans="1:10" x14ac:dyDescent="0.25">
      <c r="A246" t="s">
        <v>143</v>
      </c>
      <c r="B246" t="s">
        <v>144</v>
      </c>
      <c r="C246" t="s">
        <v>1</v>
      </c>
      <c r="D246" t="s">
        <v>16</v>
      </c>
      <c r="E246" t="s">
        <v>151</v>
      </c>
      <c r="F246" t="s">
        <v>7</v>
      </c>
      <c r="G246">
        <v>2016</v>
      </c>
      <c r="H246">
        <v>1.8179387020699999E-2</v>
      </c>
      <c r="I246">
        <v>2.0033814144699999E-2</v>
      </c>
      <c r="J246">
        <v>1.6917501557399999E-2</v>
      </c>
    </row>
    <row r="247" spans="1:10" x14ac:dyDescent="0.25">
      <c r="A247" t="s">
        <v>143</v>
      </c>
      <c r="B247" t="s">
        <v>144</v>
      </c>
      <c r="C247" t="s">
        <v>3</v>
      </c>
      <c r="D247" t="s">
        <v>16</v>
      </c>
      <c r="E247" t="s">
        <v>151</v>
      </c>
      <c r="F247" t="s">
        <v>7</v>
      </c>
      <c r="G247">
        <v>2016</v>
      </c>
      <c r="H247">
        <v>2.85301166072E-2</v>
      </c>
      <c r="I247">
        <v>3.1127722197399999E-2</v>
      </c>
      <c r="J247">
        <v>2.61232854034E-2</v>
      </c>
    </row>
    <row r="248" spans="1:10" x14ac:dyDescent="0.25">
      <c r="A248" t="s">
        <v>143</v>
      </c>
      <c r="B248" t="s">
        <v>144</v>
      </c>
      <c r="C248" t="s">
        <v>1</v>
      </c>
      <c r="D248" t="s">
        <v>17</v>
      </c>
      <c r="E248" t="s">
        <v>151</v>
      </c>
      <c r="F248" t="s">
        <v>97</v>
      </c>
      <c r="G248">
        <v>2016</v>
      </c>
      <c r="H248">
        <v>0.17706183189499999</v>
      </c>
      <c r="I248">
        <v>0.19759907568900001</v>
      </c>
      <c r="J248">
        <v>0.15550112683600001</v>
      </c>
    </row>
    <row r="249" spans="1:10" x14ac:dyDescent="0.25">
      <c r="A249" t="s">
        <v>143</v>
      </c>
      <c r="B249" t="s">
        <v>144</v>
      </c>
      <c r="C249" t="s">
        <v>3</v>
      </c>
      <c r="D249" t="s">
        <v>17</v>
      </c>
      <c r="E249" t="s">
        <v>151</v>
      </c>
      <c r="F249" t="s">
        <v>97</v>
      </c>
      <c r="G249">
        <v>2016</v>
      </c>
      <c r="H249">
        <v>0.192003397139</v>
      </c>
      <c r="I249">
        <v>0.20802823111900001</v>
      </c>
      <c r="J249">
        <v>0.176879611918</v>
      </c>
    </row>
    <row r="250" spans="1:10" x14ac:dyDescent="0.25">
      <c r="A250" t="s">
        <v>143</v>
      </c>
      <c r="B250" t="s">
        <v>144</v>
      </c>
      <c r="C250" t="s">
        <v>1</v>
      </c>
      <c r="D250" t="s">
        <v>17</v>
      </c>
      <c r="E250" t="s">
        <v>151</v>
      </c>
      <c r="F250" t="s">
        <v>146</v>
      </c>
      <c r="G250">
        <v>2016</v>
      </c>
      <c r="H250">
        <v>1.32011251232E-3</v>
      </c>
      <c r="I250">
        <v>1.4646622065099999E-3</v>
      </c>
      <c r="J250">
        <v>1.1673853309000001E-3</v>
      </c>
    </row>
    <row r="251" spans="1:10" x14ac:dyDescent="0.25">
      <c r="A251" t="s">
        <v>143</v>
      </c>
      <c r="B251" t="s">
        <v>144</v>
      </c>
      <c r="C251" t="s">
        <v>3</v>
      </c>
      <c r="D251" t="s">
        <v>17</v>
      </c>
      <c r="E251" t="s">
        <v>151</v>
      </c>
      <c r="F251" t="s">
        <v>146</v>
      </c>
      <c r="G251">
        <v>2016</v>
      </c>
      <c r="H251">
        <v>3.30890923821E-3</v>
      </c>
      <c r="I251">
        <v>3.5617886532600001E-3</v>
      </c>
      <c r="J251">
        <v>3.0481266513400001E-3</v>
      </c>
    </row>
    <row r="252" spans="1:10" x14ac:dyDescent="0.25">
      <c r="A252" t="s">
        <v>143</v>
      </c>
      <c r="B252" t="s">
        <v>144</v>
      </c>
      <c r="C252" t="s">
        <v>1</v>
      </c>
      <c r="D252" t="s">
        <v>17</v>
      </c>
      <c r="E252" t="s">
        <v>151</v>
      </c>
      <c r="F252" t="s">
        <v>7</v>
      </c>
      <c r="G252">
        <v>2016</v>
      </c>
      <c r="H252">
        <v>6.0044110729600003E-2</v>
      </c>
      <c r="I252">
        <v>6.7008573523400006E-2</v>
      </c>
      <c r="J252">
        <v>5.2732578096600001E-2</v>
      </c>
    </row>
    <row r="253" spans="1:10" x14ac:dyDescent="0.25">
      <c r="A253" t="s">
        <v>143</v>
      </c>
      <c r="B253" t="s">
        <v>144</v>
      </c>
      <c r="C253" t="s">
        <v>3</v>
      </c>
      <c r="D253" t="s">
        <v>17</v>
      </c>
      <c r="E253" t="s">
        <v>151</v>
      </c>
      <c r="F253" t="s">
        <v>7</v>
      </c>
      <c r="G253">
        <v>2016</v>
      </c>
      <c r="H253">
        <v>6.3745092226699995E-2</v>
      </c>
      <c r="I253">
        <v>6.9065334134699993E-2</v>
      </c>
      <c r="J253">
        <v>5.8723998339299997E-2</v>
      </c>
    </row>
    <row r="254" spans="1:10" x14ac:dyDescent="0.25">
      <c r="A254" t="s">
        <v>143</v>
      </c>
      <c r="B254" t="s">
        <v>144</v>
      </c>
      <c r="C254" t="s">
        <v>1</v>
      </c>
      <c r="D254" t="s">
        <v>18</v>
      </c>
      <c r="E254" t="s">
        <v>151</v>
      </c>
      <c r="F254" t="s">
        <v>97</v>
      </c>
      <c r="G254">
        <v>2016</v>
      </c>
      <c r="H254">
        <v>0.39029807810200001</v>
      </c>
      <c r="I254">
        <v>0.43167339946299998</v>
      </c>
      <c r="J254">
        <v>0.339304049888</v>
      </c>
    </row>
    <row r="255" spans="1:10" x14ac:dyDescent="0.25">
      <c r="A255" t="s">
        <v>143</v>
      </c>
      <c r="B255" t="s">
        <v>144</v>
      </c>
      <c r="C255" t="s">
        <v>3</v>
      </c>
      <c r="D255" t="s">
        <v>18</v>
      </c>
      <c r="E255" t="s">
        <v>151</v>
      </c>
      <c r="F255" t="s">
        <v>97</v>
      </c>
      <c r="G255">
        <v>2016</v>
      </c>
      <c r="H255">
        <v>0.43407910529299998</v>
      </c>
      <c r="I255">
        <v>0.48962091387599999</v>
      </c>
      <c r="J255">
        <v>0.388181006281</v>
      </c>
    </row>
    <row r="256" spans="1:10" x14ac:dyDescent="0.25">
      <c r="A256" t="s">
        <v>143</v>
      </c>
      <c r="B256" t="s">
        <v>144</v>
      </c>
      <c r="C256" t="s">
        <v>1</v>
      </c>
      <c r="D256" t="s">
        <v>18</v>
      </c>
      <c r="E256" t="s">
        <v>151</v>
      </c>
      <c r="F256" t="s">
        <v>146</v>
      </c>
      <c r="G256">
        <v>2016</v>
      </c>
      <c r="H256">
        <v>2.1686915148600001E-3</v>
      </c>
      <c r="I256">
        <v>2.3845387617699998E-3</v>
      </c>
      <c r="J256">
        <v>1.8853051359500001E-3</v>
      </c>
    </row>
    <row r="257" spans="1:10" x14ac:dyDescent="0.25">
      <c r="A257" t="s">
        <v>143</v>
      </c>
      <c r="B257" t="s">
        <v>144</v>
      </c>
      <c r="C257" t="s">
        <v>3</v>
      </c>
      <c r="D257" t="s">
        <v>18</v>
      </c>
      <c r="E257" t="s">
        <v>151</v>
      </c>
      <c r="F257" t="s">
        <v>146</v>
      </c>
      <c r="G257">
        <v>2016</v>
      </c>
      <c r="H257">
        <v>5.3332533039199999E-3</v>
      </c>
      <c r="I257">
        <v>5.9403163086200004E-3</v>
      </c>
      <c r="J257">
        <v>4.8365260976E-3</v>
      </c>
    </row>
    <row r="258" spans="1:10" x14ac:dyDescent="0.25">
      <c r="A258" t="s">
        <v>143</v>
      </c>
      <c r="B258" t="s">
        <v>144</v>
      </c>
      <c r="C258" t="s">
        <v>1</v>
      </c>
      <c r="D258" t="s">
        <v>18</v>
      </c>
      <c r="E258" t="s">
        <v>151</v>
      </c>
      <c r="F258" t="s">
        <v>7</v>
      </c>
      <c r="G258">
        <v>2016</v>
      </c>
      <c r="H258">
        <v>9.4971863547900007E-2</v>
      </c>
      <c r="I258">
        <v>0.105039787514</v>
      </c>
      <c r="J258">
        <v>8.2563404062700005E-2</v>
      </c>
    </row>
    <row r="259" spans="1:10" x14ac:dyDescent="0.25">
      <c r="A259" t="s">
        <v>143</v>
      </c>
      <c r="B259" t="s">
        <v>144</v>
      </c>
      <c r="C259" t="s">
        <v>3</v>
      </c>
      <c r="D259" t="s">
        <v>18</v>
      </c>
      <c r="E259" t="s">
        <v>151</v>
      </c>
      <c r="F259" t="s">
        <v>7</v>
      </c>
      <c r="G259">
        <v>2016</v>
      </c>
      <c r="H259">
        <v>0.101601913985</v>
      </c>
      <c r="I259">
        <v>0.114602203539</v>
      </c>
      <c r="J259">
        <v>9.0858861276200006E-2</v>
      </c>
    </row>
    <row r="260" spans="1:10" x14ac:dyDescent="0.25">
      <c r="A260" t="s">
        <v>143</v>
      </c>
      <c r="B260" t="s">
        <v>144</v>
      </c>
      <c r="C260" t="s">
        <v>1</v>
      </c>
      <c r="D260" t="s">
        <v>19</v>
      </c>
      <c r="E260" t="s">
        <v>151</v>
      </c>
      <c r="F260" t="s">
        <v>97</v>
      </c>
      <c r="G260">
        <v>2016</v>
      </c>
      <c r="H260">
        <v>1.4244261362299999</v>
      </c>
      <c r="I260">
        <v>1.63867312328</v>
      </c>
      <c r="J260">
        <v>1.2750733987</v>
      </c>
    </row>
    <row r="261" spans="1:10" x14ac:dyDescent="0.25">
      <c r="A261" t="s">
        <v>143</v>
      </c>
      <c r="B261" t="s">
        <v>144</v>
      </c>
      <c r="C261" t="s">
        <v>3</v>
      </c>
      <c r="D261" t="s">
        <v>19</v>
      </c>
      <c r="E261" t="s">
        <v>151</v>
      </c>
      <c r="F261" t="s">
        <v>97</v>
      </c>
      <c r="G261">
        <v>2016</v>
      </c>
      <c r="H261">
        <v>1.83066279725</v>
      </c>
      <c r="I261">
        <v>2.01487679322</v>
      </c>
      <c r="J261">
        <v>1.64696050965</v>
      </c>
    </row>
    <row r="262" spans="1:10" x14ac:dyDescent="0.25">
      <c r="A262" t="s">
        <v>143</v>
      </c>
      <c r="B262" t="s">
        <v>144</v>
      </c>
      <c r="C262" t="s">
        <v>1</v>
      </c>
      <c r="D262" t="s">
        <v>19</v>
      </c>
      <c r="E262" t="s">
        <v>151</v>
      </c>
      <c r="F262" t="s">
        <v>146</v>
      </c>
      <c r="G262">
        <v>2016</v>
      </c>
      <c r="H262">
        <v>5.8951611514499996E-3</v>
      </c>
      <c r="I262">
        <v>6.7429957228900004E-3</v>
      </c>
      <c r="J262">
        <v>5.2866455123200002E-3</v>
      </c>
    </row>
    <row r="263" spans="1:10" x14ac:dyDescent="0.25">
      <c r="A263" t="s">
        <v>143</v>
      </c>
      <c r="B263" t="s">
        <v>144</v>
      </c>
      <c r="C263" t="s">
        <v>3</v>
      </c>
      <c r="D263" t="s">
        <v>19</v>
      </c>
      <c r="E263" t="s">
        <v>151</v>
      </c>
      <c r="F263" t="s">
        <v>146</v>
      </c>
      <c r="G263">
        <v>2016</v>
      </c>
      <c r="H263">
        <v>1.40305465157E-2</v>
      </c>
      <c r="I263">
        <v>1.5326380867900001E-2</v>
      </c>
      <c r="J263">
        <v>1.27161529474E-2</v>
      </c>
    </row>
    <row r="264" spans="1:10" x14ac:dyDescent="0.25">
      <c r="A264" t="s">
        <v>143</v>
      </c>
      <c r="B264" t="s">
        <v>144</v>
      </c>
      <c r="C264" t="s">
        <v>1</v>
      </c>
      <c r="D264" t="s">
        <v>19</v>
      </c>
      <c r="E264" t="s">
        <v>151</v>
      </c>
      <c r="F264" t="s">
        <v>7</v>
      </c>
      <c r="G264">
        <v>2016</v>
      </c>
      <c r="H264">
        <v>0.32318947950600002</v>
      </c>
      <c r="I264">
        <v>0.37180019400299902</v>
      </c>
      <c r="J264">
        <v>0.28930268658899999</v>
      </c>
    </row>
    <row r="265" spans="1:10" x14ac:dyDescent="0.25">
      <c r="A265" t="s">
        <v>143</v>
      </c>
      <c r="B265" t="s">
        <v>144</v>
      </c>
      <c r="C265" t="s">
        <v>3</v>
      </c>
      <c r="D265" t="s">
        <v>19</v>
      </c>
      <c r="E265" t="s">
        <v>151</v>
      </c>
      <c r="F265" t="s">
        <v>7</v>
      </c>
      <c r="G265">
        <v>2016</v>
      </c>
      <c r="H265">
        <v>0.43492454660199997</v>
      </c>
      <c r="I265">
        <v>0.478689672979</v>
      </c>
      <c r="J265">
        <v>0.39128099069299999</v>
      </c>
    </row>
    <row r="266" spans="1:10" x14ac:dyDescent="0.25">
      <c r="A266" t="s">
        <v>143</v>
      </c>
      <c r="B266" t="s">
        <v>144</v>
      </c>
      <c r="C266" t="s">
        <v>1</v>
      </c>
      <c r="D266" t="s">
        <v>20</v>
      </c>
      <c r="E266" t="s">
        <v>151</v>
      </c>
      <c r="F266" t="s">
        <v>97</v>
      </c>
      <c r="G266">
        <v>2016</v>
      </c>
      <c r="H266">
        <v>4.0729638207600001</v>
      </c>
      <c r="I266">
        <v>4.4043392152000003</v>
      </c>
      <c r="J266">
        <v>3.64466380575</v>
      </c>
    </row>
    <row r="267" spans="1:10" x14ac:dyDescent="0.25">
      <c r="A267" t="s">
        <v>143</v>
      </c>
      <c r="B267" t="s">
        <v>144</v>
      </c>
      <c r="C267" t="s">
        <v>3</v>
      </c>
      <c r="D267" t="s">
        <v>20</v>
      </c>
      <c r="E267" t="s">
        <v>151</v>
      </c>
      <c r="F267" t="s">
        <v>97</v>
      </c>
      <c r="G267">
        <v>2016</v>
      </c>
      <c r="H267">
        <v>3.52301664193</v>
      </c>
      <c r="I267">
        <v>3.9980010537199999</v>
      </c>
      <c r="J267">
        <v>3.1752440329699998</v>
      </c>
    </row>
    <row r="268" spans="1:10" x14ac:dyDescent="0.25">
      <c r="A268" t="s">
        <v>143</v>
      </c>
      <c r="B268" t="s">
        <v>144</v>
      </c>
      <c r="C268" t="s">
        <v>1</v>
      </c>
      <c r="D268" t="s">
        <v>20</v>
      </c>
      <c r="E268" t="s">
        <v>151</v>
      </c>
      <c r="F268" t="s">
        <v>146</v>
      </c>
      <c r="G268">
        <v>2016</v>
      </c>
      <c r="H268">
        <v>1.3226462159E-2</v>
      </c>
      <c r="I268">
        <v>1.42818188457E-2</v>
      </c>
      <c r="J268">
        <v>1.18097454997E-2</v>
      </c>
    </row>
    <row r="269" spans="1:10" x14ac:dyDescent="0.25">
      <c r="A269" t="s">
        <v>143</v>
      </c>
      <c r="B269" t="s">
        <v>144</v>
      </c>
      <c r="C269" t="s">
        <v>3</v>
      </c>
      <c r="D269" t="s">
        <v>20</v>
      </c>
      <c r="E269" t="s">
        <v>151</v>
      </c>
      <c r="F269" t="s">
        <v>146</v>
      </c>
      <c r="G269">
        <v>2016</v>
      </c>
      <c r="H269">
        <v>2.1370272134100001E-2</v>
      </c>
      <c r="I269">
        <v>2.4038758822699999E-2</v>
      </c>
      <c r="J269">
        <v>1.9538066160499998E-2</v>
      </c>
    </row>
    <row r="270" spans="1:10" x14ac:dyDescent="0.25">
      <c r="A270" t="s">
        <v>143</v>
      </c>
      <c r="B270" t="s">
        <v>144</v>
      </c>
      <c r="C270" t="s">
        <v>1</v>
      </c>
      <c r="D270" t="s">
        <v>20</v>
      </c>
      <c r="E270" t="s">
        <v>151</v>
      </c>
      <c r="F270" t="s">
        <v>7</v>
      </c>
      <c r="G270">
        <v>2016</v>
      </c>
      <c r="H270">
        <v>1.1232341246299999</v>
      </c>
      <c r="I270">
        <v>1.21462019322</v>
      </c>
      <c r="J270">
        <v>1.00511837069</v>
      </c>
    </row>
    <row r="271" spans="1:10" x14ac:dyDescent="0.25">
      <c r="A271" t="s">
        <v>143</v>
      </c>
      <c r="B271" t="s">
        <v>144</v>
      </c>
      <c r="C271" t="s">
        <v>3</v>
      </c>
      <c r="D271" t="s">
        <v>20</v>
      </c>
      <c r="E271" t="s">
        <v>151</v>
      </c>
      <c r="F271" t="s">
        <v>7</v>
      </c>
      <c r="G271">
        <v>2016</v>
      </c>
      <c r="H271">
        <v>1.0298884193</v>
      </c>
      <c r="I271">
        <v>1.16874128171</v>
      </c>
      <c r="J271">
        <v>0.92822356246899995</v>
      </c>
    </row>
    <row r="272" spans="1:10" x14ac:dyDescent="0.25">
      <c r="A272" t="s">
        <v>143</v>
      </c>
      <c r="B272" t="s">
        <v>144</v>
      </c>
      <c r="C272" t="s">
        <v>1</v>
      </c>
      <c r="D272" t="s">
        <v>21</v>
      </c>
      <c r="E272" t="s">
        <v>151</v>
      </c>
      <c r="F272" t="s">
        <v>97</v>
      </c>
      <c r="G272">
        <v>2016</v>
      </c>
      <c r="H272">
        <v>12.8363637227</v>
      </c>
      <c r="I272">
        <v>13.806876922000001</v>
      </c>
      <c r="J272">
        <v>11.5607854793</v>
      </c>
    </row>
    <row r="273" spans="1:10" x14ac:dyDescent="0.25">
      <c r="A273" t="s">
        <v>143</v>
      </c>
      <c r="B273" t="s">
        <v>144</v>
      </c>
      <c r="C273" t="s">
        <v>3</v>
      </c>
      <c r="D273" t="s">
        <v>21</v>
      </c>
      <c r="E273" t="s">
        <v>151</v>
      </c>
      <c r="F273" t="s">
        <v>97</v>
      </c>
      <c r="G273">
        <v>2016</v>
      </c>
      <c r="H273">
        <v>11.6113649279</v>
      </c>
      <c r="I273">
        <v>12.7069965404</v>
      </c>
      <c r="J273">
        <v>10.7541809455</v>
      </c>
    </row>
    <row r="274" spans="1:10" x14ac:dyDescent="0.25">
      <c r="A274" t="s">
        <v>143</v>
      </c>
      <c r="B274" t="s">
        <v>144</v>
      </c>
      <c r="C274" t="s">
        <v>1</v>
      </c>
      <c r="D274" t="s">
        <v>21</v>
      </c>
      <c r="E274" t="s">
        <v>151</v>
      </c>
      <c r="F274" t="s">
        <v>146</v>
      </c>
      <c r="G274">
        <v>2016</v>
      </c>
      <c r="H274">
        <v>2.7396293136800001E-2</v>
      </c>
      <c r="I274">
        <v>2.9243877448699999E-2</v>
      </c>
      <c r="J274">
        <v>2.4858394256000001E-2</v>
      </c>
    </row>
    <row r="275" spans="1:10" x14ac:dyDescent="0.25">
      <c r="A275" t="s">
        <v>143</v>
      </c>
      <c r="B275" t="s">
        <v>144</v>
      </c>
      <c r="C275" t="s">
        <v>3</v>
      </c>
      <c r="D275" t="s">
        <v>21</v>
      </c>
      <c r="E275" t="s">
        <v>151</v>
      </c>
      <c r="F275" t="s">
        <v>146</v>
      </c>
      <c r="G275">
        <v>2016</v>
      </c>
      <c r="H275">
        <v>4.0582283436699999E-2</v>
      </c>
      <c r="I275">
        <v>4.3989447705899999E-2</v>
      </c>
      <c r="J275">
        <v>3.8112031348899997E-2</v>
      </c>
    </row>
    <row r="276" spans="1:10" x14ac:dyDescent="0.25">
      <c r="A276" t="s">
        <v>143</v>
      </c>
      <c r="B276" t="s">
        <v>144</v>
      </c>
      <c r="C276" t="s">
        <v>1</v>
      </c>
      <c r="D276" t="s">
        <v>21</v>
      </c>
      <c r="E276" t="s">
        <v>151</v>
      </c>
      <c r="F276" t="s">
        <v>7</v>
      </c>
      <c r="G276">
        <v>2016</v>
      </c>
      <c r="H276">
        <v>3.7837480982299998</v>
      </c>
      <c r="I276">
        <v>4.0698242449700004</v>
      </c>
      <c r="J276">
        <v>3.4077485661899898</v>
      </c>
    </row>
    <row r="277" spans="1:10" x14ac:dyDescent="0.25">
      <c r="A277" t="s">
        <v>143</v>
      </c>
      <c r="B277" t="s">
        <v>144</v>
      </c>
      <c r="C277" t="s">
        <v>3</v>
      </c>
      <c r="D277" t="s">
        <v>21</v>
      </c>
      <c r="E277" t="s">
        <v>151</v>
      </c>
      <c r="F277" t="s">
        <v>7</v>
      </c>
      <c r="G277">
        <v>2016</v>
      </c>
      <c r="H277">
        <v>3.5318310451599899</v>
      </c>
      <c r="I277">
        <v>3.86508951798</v>
      </c>
      <c r="J277">
        <v>3.27110123266</v>
      </c>
    </row>
    <row r="278" spans="1:10" x14ac:dyDescent="0.25">
      <c r="A278" t="s">
        <v>143</v>
      </c>
      <c r="B278" t="s">
        <v>144</v>
      </c>
      <c r="C278" t="s">
        <v>1</v>
      </c>
      <c r="D278" t="s">
        <v>22</v>
      </c>
      <c r="E278" t="s">
        <v>151</v>
      </c>
      <c r="F278" t="s">
        <v>97</v>
      </c>
      <c r="G278">
        <v>2016</v>
      </c>
      <c r="H278">
        <v>36.9220721931</v>
      </c>
      <c r="I278">
        <v>39.259317145799997</v>
      </c>
      <c r="J278">
        <v>34.382092517799997</v>
      </c>
    </row>
    <row r="279" spans="1:10" x14ac:dyDescent="0.25">
      <c r="A279" t="s">
        <v>143</v>
      </c>
      <c r="B279" t="s">
        <v>144</v>
      </c>
      <c r="C279" t="s">
        <v>3</v>
      </c>
      <c r="D279" t="s">
        <v>22</v>
      </c>
      <c r="E279" t="s">
        <v>151</v>
      </c>
      <c r="F279" t="s">
        <v>97</v>
      </c>
      <c r="G279">
        <v>2016</v>
      </c>
      <c r="H279">
        <v>32.393764295700002</v>
      </c>
      <c r="I279">
        <v>34.826879149</v>
      </c>
      <c r="J279">
        <v>30.456940625600001</v>
      </c>
    </row>
    <row r="280" spans="1:10" x14ac:dyDescent="0.25">
      <c r="A280" t="s">
        <v>143</v>
      </c>
      <c r="B280" t="s">
        <v>144</v>
      </c>
      <c r="C280" t="s">
        <v>1</v>
      </c>
      <c r="D280" t="s">
        <v>22</v>
      </c>
      <c r="E280" t="s">
        <v>151</v>
      </c>
      <c r="F280" t="s">
        <v>146</v>
      </c>
      <c r="G280">
        <v>2016</v>
      </c>
      <c r="H280">
        <v>5.0616479126299997E-2</v>
      </c>
      <c r="I280">
        <v>5.33153307319E-2</v>
      </c>
      <c r="J280">
        <v>4.7599907320200002E-2</v>
      </c>
    </row>
    <row r="281" spans="1:10" x14ac:dyDescent="0.25">
      <c r="A281" t="s">
        <v>143</v>
      </c>
      <c r="B281" t="s">
        <v>144</v>
      </c>
      <c r="C281" t="s">
        <v>3</v>
      </c>
      <c r="D281" t="s">
        <v>22</v>
      </c>
      <c r="E281" t="s">
        <v>151</v>
      </c>
      <c r="F281" t="s">
        <v>146</v>
      </c>
      <c r="G281">
        <v>2016</v>
      </c>
      <c r="H281">
        <v>7.1049135051300005E-2</v>
      </c>
      <c r="I281">
        <v>7.5360779160400002E-2</v>
      </c>
      <c r="J281">
        <v>6.7831527349200005E-2</v>
      </c>
    </row>
    <row r="282" spans="1:10" x14ac:dyDescent="0.25">
      <c r="A282" t="s">
        <v>143</v>
      </c>
      <c r="B282" t="s">
        <v>144</v>
      </c>
      <c r="C282" t="s">
        <v>1</v>
      </c>
      <c r="D282" t="s">
        <v>22</v>
      </c>
      <c r="E282" t="s">
        <v>151</v>
      </c>
      <c r="F282" t="s">
        <v>7</v>
      </c>
      <c r="G282">
        <v>2016</v>
      </c>
      <c r="H282">
        <v>11.7598045876</v>
      </c>
      <c r="I282">
        <v>12.504224992099999</v>
      </c>
      <c r="J282">
        <v>10.950812489800001</v>
      </c>
    </row>
    <row r="283" spans="1:10" x14ac:dyDescent="0.25">
      <c r="A283" t="s">
        <v>143</v>
      </c>
      <c r="B283" t="s">
        <v>144</v>
      </c>
      <c r="C283" t="s">
        <v>3</v>
      </c>
      <c r="D283" t="s">
        <v>22</v>
      </c>
      <c r="E283" t="s">
        <v>151</v>
      </c>
      <c r="F283" t="s">
        <v>7</v>
      </c>
      <c r="G283">
        <v>2016</v>
      </c>
      <c r="H283">
        <v>10.2260791045</v>
      </c>
      <c r="I283">
        <v>10.994165972499999</v>
      </c>
      <c r="J283">
        <v>9.6146616760699999</v>
      </c>
    </row>
    <row r="284" spans="1:10" x14ac:dyDescent="0.25">
      <c r="A284" t="s">
        <v>143</v>
      </c>
      <c r="B284" t="s">
        <v>144</v>
      </c>
      <c r="C284" t="s">
        <v>1</v>
      </c>
      <c r="D284" t="s">
        <v>23</v>
      </c>
      <c r="E284" t="s">
        <v>151</v>
      </c>
      <c r="F284" t="s">
        <v>97</v>
      </c>
      <c r="G284">
        <v>2016</v>
      </c>
      <c r="H284">
        <v>74.782717618600003</v>
      </c>
      <c r="I284">
        <v>79.436698352600004</v>
      </c>
      <c r="J284">
        <v>69.707733380999997</v>
      </c>
    </row>
    <row r="285" spans="1:10" x14ac:dyDescent="0.25">
      <c r="A285" t="s">
        <v>143</v>
      </c>
      <c r="B285" t="s">
        <v>144</v>
      </c>
      <c r="C285" t="s">
        <v>3</v>
      </c>
      <c r="D285" t="s">
        <v>23</v>
      </c>
      <c r="E285" t="s">
        <v>151</v>
      </c>
      <c r="F285" t="s">
        <v>97</v>
      </c>
      <c r="G285">
        <v>2016</v>
      </c>
      <c r="H285">
        <v>61.192144177899998</v>
      </c>
      <c r="I285">
        <v>65.0130022978</v>
      </c>
      <c r="J285">
        <v>57.395564979900001</v>
      </c>
    </row>
    <row r="286" spans="1:10" x14ac:dyDescent="0.25">
      <c r="A286" t="s">
        <v>143</v>
      </c>
      <c r="B286" t="s">
        <v>144</v>
      </c>
      <c r="C286" t="s">
        <v>1</v>
      </c>
      <c r="D286" t="s">
        <v>23</v>
      </c>
      <c r="E286" t="s">
        <v>151</v>
      </c>
      <c r="F286" t="s">
        <v>146</v>
      </c>
      <c r="G286">
        <v>2016</v>
      </c>
      <c r="H286">
        <v>7.5467307942000003E-2</v>
      </c>
      <c r="I286">
        <v>7.9295448048799996E-2</v>
      </c>
      <c r="J286">
        <v>7.0918150046799994E-2</v>
      </c>
    </row>
    <row r="287" spans="1:10" x14ac:dyDescent="0.25">
      <c r="A287" t="s">
        <v>143</v>
      </c>
      <c r="B287" t="s">
        <v>144</v>
      </c>
      <c r="C287" t="s">
        <v>3</v>
      </c>
      <c r="D287" t="s">
        <v>23</v>
      </c>
      <c r="E287" t="s">
        <v>151</v>
      </c>
      <c r="F287" t="s">
        <v>146</v>
      </c>
      <c r="G287">
        <v>2016</v>
      </c>
      <c r="H287">
        <v>9.6597785569099995E-2</v>
      </c>
      <c r="I287">
        <v>0.101414791253</v>
      </c>
      <c r="J287">
        <v>9.1687447649799997E-2</v>
      </c>
    </row>
    <row r="288" spans="1:10" x14ac:dyDescent="0.25">
      <c r="A288" t="s">
        <v>143</v>
      </c>
      <c r="B288" t="s">
        <v>144</v>
      </c>
      <c r="C288" t="s">
        <v>1</v>
      </c>
      <c r="D288" t="s">
        <v>23</v>
      </c>
      <c r="E288" t="s">
        <v>151</v>
      </c>
      <c r="F288" t="s">
        <v>7</v>
      </c>
      <c r="G288">
        <v>2016</v>
      </c>
      <c r="H288">
        <v>28.493096767299999</v>
      </c>
      <c r="I288">
        <v>30.2663182765999</v>
      </c>
      <c r="J288">
        <v>26.559467961300001</v>
      </c>
    </row>
    <row r="289" spans="1:10" x14ac:dyDescent="0.25">
      <c r="A289" t="s">
        <v>143</v>
      </c>
      <c r="B289" t="s">
        <v>144</v>
      </c>
      <c r="C289" t="s">
        <v>3</v>
      </c>
      <c r="D289" t="s">
        <v>23</v>
      </c>
      <c r="E289" t="s">
        <v>151</v>
      </c>
      <c r="F289" t="s">
        <v>7</v>
      </c>
      <c r="G289">
        <v>2016</v>
      </c>
      <c r="H289">
        <v>22.6574246162</v>
      </c>
      <c r="I289">
        <v>24.072161850600001</v>
      </c>
      <c r="J289">
        <v>21.251677062599999</v>
      </c>
    </row>
    <row r="290" spans="1:10" x14ac:dyDescent="0.25">
      <c r="A290" t="s">
        <v>143</v>
      </c>
      <c r="B290" t="s">
        <v>144</v>
      </c>
      <c r="C290" t="s">
        <v>1</v>
      </c>
      <c r="D290" t="s">
        <v>24</v>
      </c>
      <c r="E290" t="s">
        <v>151</v>
      </c>
      <c r="F290" t="s">
        <v>97</v>
      </c>
      <c r="G290">
        <v>2016</v>
      </c>
      <c r="H290">
        <v>126.29364036299999</v>
      </c>
      <c r="I290">
        <v>133.52976290500001</v>
      </c>
      <c r="J290">
        <v>119.288373484</v>
      </c>
    </row>
    <row r="291" spans="1:10" x14ac:dyDescent="0.25">
      <c r="A291" t="s">
        <v>143</v>
      </c>
      <c r="B291" t="s">
        <v>144</v>
      </c>
      <c r="C291" t="s">
        <v>3</v>
      </c>
      <c r="D291" t="s">
        <v>24</v>
      </c>
      <c r="E291" t="s">
        <v>151</v>
      </c>
      <c r="F291" t="s">
        <v>97</v>
      </c>
      <c r="G291">
        <v>2016</v>
      </c>
      <c r="H291">
        <v>91.722786908900005</v>
      </c>
      <c r="I291">
        <v>97.280691504299995</v>
      </c>
      <c r="J291">
        <v>86.327728821299999</v>
      </c>
    </row>
    <row r="292" spans="1:10" x14ac:dyDescent="0.25">
      <c r="A292" t="s">
        <v>143</v>
      </c>
      <c r="B292" t="s">
        <v>144</v>
      </c>
      <c r="C292" t="s">
        <v>1</v>
      </c>
      <c r="D292" t="s">
        <v>24</v>
      </c>
      <c r="E292" t="s">
        <v>151</v>
      </c>
      <c r="F292" t="s">
        <v>146</v>
      </c>
      <c r="G292">
        <v>2016</v>
      </c>
      <c r="H292">
        <v>0.100505312798</v>
      </c>
      <c r="I292">
        <v>0.105108318061</v>
      </c>
      <c r="J292">
        <v>9.6097410924799995E-2</v>
      </c>
    </row>
    <row r="293" spans="1:10" x14ac:dyDescent="0.25">
      <c r="A293" t="s">
        <v>143</v>
      </c>
      <c r="B293" t="s">
        <v>144</v>
      </c>
      <c r="C293" t="s">
        <v>3</v>
      </c>
      <c r="D293" t="s">
        <v>24</v>
      </c>
      <c r="E293" t="s">
        <v>151</v>
      </c>
      <c r="F293" t="s">
        <v>146</v>
      </c>
      <c r="G293">
        <v>2016</v>
      </c>
      <c r="H293">
        <v>0.12298836158</v>
      </c>
      <c r="I293">
        <v>0.12898533082399999</v>
      </c>
      <c r="J293">
        <v>0.117335419205</v>
      </c>
    </row>
    <row r="294" spans="1:10" x14ac:dyDescent="0.25">
      <c r="A294" t="s">
        <v>143</v>
      </c>
      <c r="B294" t="s">
        <v>144</v>
      </c>
      <c r="C294" t="s">
        <v>1</v>
      </c>
      <c r="D294" t="s">
        <v>24</v>
      </c>
      <c r="E294" t="s">
        <v>151</v>
      </c>
      <c r="F294" t="s">
        <v>7</v>
      </c>
      <c r="G294">
        <v>2016</v>
      </c>
      <c r="H294">
        <v>60.452888614800003</v>
      </c>
      <c r="I294">
        <v>63.9165983376</v>
      </c>
      <c r="J294">
        <v>57.0996824112</v>
      </c>
    </row>
    <row r="295" spans="1:10" x14ac:dyDescent="0.25">
      <c r="A295" t="s">
        <v>143</v>
      </c>
      <c r="B295" t="s">
        <v>144</v>
      </c>
      <c r="C295" t="s">
        <v>3</v>
      </c>
      <c r="D295" t="s">
        <v>24</v>
      </c>
      <c r="E295" t="s">
        <v>151</v>
      </c>
      <c r="F295" t="s">
        <v>7</v>
      </c>
      <c r="G295">
        <v>2016</v>
      </c>
      <c r="H295">
        <v>42.819618663199897</v>
      </c>
      <c r="I295">
        <v>45.414255866799998</v>
      </c>
      <c r="J295">
        <v>40.301004284299999</v>
      </c>
    </row>
    <row r="296" spans="1:10" x14ac:dyDescent="0.25">
      <c r="A296" t="s">
        <v>143</v>
      </c>
      <c r="B296" t="s">
        <v>144</v>
      </c>
      <c r="C296" t="s">
        <v>1</v>
      </c>
      <c r="D296" t="s">
        <v>25</v>
      </c>
      <c r="E296" t="s">
        <v>151</v>
      </c>
      <c r="F296" t="s">
        <v>97</v>
      </c>
      <c r="G296">
        <v>2016</v>
      </c>
      <c r="H296">
        <v>193.400980398</v>
      </c>
      <c r="I296">
        <v>204.38547137699999</v>
      </c>
      <c r="J296">
        <v>182.52111697399999</v>
      </c>
    </row>
    <row r="297" spans="1:10" x14ac:dyDescent="0.25">
      <c r="A297" t="s">
        <v>143</v>
      </c>
      <c r="B297" t="s">
        <v>144</v>
      </c>
      <c r="C297" t="s">
        <v>3</v>
      </c>
      <c r="D297" t="s">
        <v>25</v>
      </c>
      <c r="E297" t="s">
        <v>151</v>
      </c>
      <c r="F297" t="s">
        <v>97</v>
      </c>
      <c r="G297">
        <v>2016</v>
      </c>
      <c r="H297">
        <v>141.04719818699999</v>
      </c>
      <c r="I297">
        <v>149.60171973499999</v>
      </c>
      <c r="J297">
        <v>133.62099959099999</v>
      </c>
    </row>
    <row r="298" spans="1:10" x14ac:dyDescent="0.25">
      <c r="A298" t="s">
        <v>143</v>
      </c>
      <c r="B298" t="s">
        <v>144</v>
      </c>
      <c r="C298" t="s">
        <v>1</v>
      </c>
      <c r="D298" t="s">
        <v>25</v>
      </c>
      <c r="E298" t="s">
        <v>151</v>
      </c>
      <c r="F298" t="s">
        <v>146</v>
      </c>
      <c r="G298">
        <v>2016</v>
      </c>
      <c r="H298">
        <v>0.115037901663</v>
      </c>
      <c r="I298">
        <v>0.12044502757</v>
      </c>
      <c r="J298">
        <v>0.109482605055</v>
      </c>
    </row>
    <row r="299" spans="1:10" x14ac:dyDescent="0.25">
      <c r="A299" t="s">
        <v>143</v>
      </c>
      <c r="B299" t="s">
        <v>144</v>
      </c>
      <c r="C299" t="s">
        <v>3</v>
      </c>
      <c r="D299" t="s">
        <v>25</v>
      </c>
      <c r="E299" t="s">
        <v>151</v>
      </c>
      <c r="F299" t="s">
        <v>146</v>
      </c>
      <c r="G299">
        <v>2016</v>
      </c>
      <c r="H299">
        <v>0.131429499532</v>
      </c>
      <c r="I299">
        <v>0.13752521919899999</v>
      </c>
      <c r="J299">
        <v>0.12572928603799999</v>
      </c>
    </row>
    <row r="300" spans="1:10" x14ac:dyDescent="0.25">
      <c r="A300" t="s">
        <v>143</v>
      </c>
      <c r="B300" t="s">
        <v>144</v>
      </c>
      <c r="C300" t="s">
        <v>1</v>
      </c>
      <c r="D300" t="s">
        <v>25</v>
      </c>
      <c r="E300" t="s">
        <v>151</v>
      </c>
      <c r="F300" t="s">
        <v>7</v>
      </c>
      <c r="G300">
        <v>2016</v>
      </c>
      <c r="H300">
        <v>109.42223018599999</v>
      </c>
      <c r="I300">
        <v>115.637025468</v>
      </c>
      <c r="J300">
        <v>103.26663098799899</v>
      </c>
    </row>
    <row r="301" spans="1:10" x14ac:dyDescent="0.25">
      <c r="A301" t="s">
        <v>143</v>
      </c>
      <c r="B301" t="s">
        <v>144</v>
      </c>
      <c r="C301" t="s">
        <v>3</v>
      </c>
      <c r="D301" t="s">
        <v>25</v>
      </c>
      <c r="E301" t="s">
        <v>151</v>
      </c>
      <c r="F301" t="s">
        <v>7</v>
      </c>
      <c r="G301">
        <v>2016</v>
      </c>
      <c r="H301">
        <v>74.351689822799997</v>
      </c>
      <c r="I301">
        <v>78.861124543299994</v>
      </c>
      <c r="J301">
        <v>70.437039821599996</v>
      </c>
    </row>
    <row r="302" spans="1:10" x14ac:dyDescent="0.25">
      <c r="A302" t="s">
        <v>143</v>
      </c>
      <c r="B302" t="s">
        <v>144</v>
      </c>
      <c r="C302" t="s">
        <v>1</v>
      </c>
      <c r="D302" t="s">
        <v>26</v>
      </c>
      <c r="E302" t="s">
        <v>151</v>
      </c>
      <c r="F302" t="s">
        <v>97</v>
      </c>
      <c r="G302">
        <v>2016</v>
      </c>
      <c r="H302">
        <v>291.04048757499999</v>
      </c>
      <c r="I302">
        <v>306.50445090800002</v>
      </c>
      <c r="J302">
        <v>277.17070700400001</v>
      </c>
    </row>
    <row r="303" spans="1:10" x14ac:dyDescent="0.25">
      <c r="A303" t="s">
        <v>143</v>
      </c>
      <c r="B303" t="s">
        <v>144</v>
      </c>
      <c r="C303" t="s">
        <v>3</v>
      </c>
      <c r="D303" t="s">
        <v>26</v>
      </c>
      <c r="E303" t="s">
        <v>151</v>
      </c>
      <c r="F303" t="s">
        <v>97</v>
      </c>
      <c r="G303">
        <v>2016</v>
      </c>
      <c r="H303">
        <v>204.63676531999999</v>
      </c>
      <c r="I303">
        <v>214.983730038</v>
      </c>
      <c r="J303">
        <v>193.27980739</v>
      </c>
    </row>
    <row r="304" spans="1:10" x14ac:dyDescent="0.25">
      <c r="A304" t="s">
        <v>143</v>
      </c>
      <c r="B304" t="s">
        <v>144</v>
      </c>
      <c r="C304" t="s">
        <v>1</v>
      </c>
      <c r="D304" t="s">
        <v>26</v>
      </c>
      <c r="E304" t="s">
        <v>151</v>
      </c>
      <c r="F304" t="s">
        <v>146</v>
      </c>
      <c r="G304">
        <v>2016</v>
      </c>
      <c r="H304">
        <v>0.122209405696</v>
      </c>
      <c r="I304">
        <v>0.12684720853100001</v>
      </c>
      <c r="J304">
        <v>0.117986205067</v>
      </c>
    </row>
    <row r="305" spans="1:10" x14ac:dyDescent="0.25">
      <c r="A305" t="s">
        <v>143</v>
      </c>
      <c r="B305" t="s">
        <v>144</v>
      </c>
      <c r="C305" t="s">
        <v>3</v>
      </c>
      <c r="D305" t="s">
        <v>26</v>
      </c>
      <c r="E305" t="s">
        <v>151</v>
      </c>
      <c r="F305" t="s">
        <v>146</v>
      </c>
      <c r="G305">
        <v>2016</v>
      </c>
      <c r="H305">
        <v>0.13216424879399999</v>
      </c>
      <c r="I305">
        <v>0.13756225551599999</v>
      </c>
      <c r="J305">
        <v>0.12674236803200001</v>
      </c>
    </row>
    <row r="306" spans="1:10" x14ac:dyDescent="0.25">
      <c r="A306" t="s">
        <v>143</v>
      </c>
      <c r="B306" t="s">
        <v>144</v>
      </c>
      <c r="C306" t="s">
        <v>1</v>
      </c>
      <c r="D306" t="s">
        <v>26</v>
      </c>
      <c r="E306" t="s">
        <v>151</v>
      </c>
      <c r="F306" t="s">
        <v>7</v>
      </c>
      <c r="G306">
        <v>2016</v>
      </c>
      <c r="H306">
        <v>187.76627328800001</v>
      </c>
      <c r="I306">
        <v>197.74292907699899</v>
      </c>
      <c r="J306">
        <v>178.81811273899999</v>
      </c>
    </row>
    <row r="307" spans="1:10" x14ac:dyDescent="0.25">
      <c r="A307" t="s">
        <v>143</v>
      </c>
      <c r="B307" t="s">
        <v>144</v>
      </c>
      <c r="C307" t="s">
        <v>3</v>
      </c>
      <c r="D307" t="s">
        <v>26</v>
      </c>
      <c r="E307" t="s">
        <v>151</v>
      </c>
      <c r="F307" t="s">
        <v>7</v>
      </c>
      <c r="G307">
        <v>2016</v>
      </c>
      <c r="H307">
        <v>120.770038345</v>
      </c>
      <c r="I307">
        <v>126.87648419200001</v>
      </c>
      <c r="J307">
        <v>114.06752698299999</v>
      </c>
    </row>
    <row r="308" spans="1:10" x14ac:dyDescent="0.25">
      <c r="A308" t="s">
        <v>143</v>
      </c>
      <c r="B308" t="s">
        <v>144</v>
      </c>
      <c r="C308" t="s">
        <v>1</v>
      </c>
      <c r="D308" t="s">
        <v>27</v>
      </c>
      <c r="E308" t="s">
        <v>151</v>
      </c>
      <c r="F308" t="s">
        <v>97</v>
      </c>
      <c r="G308">
        <v>2016</v>
      </c>
      <c r="H308">
        <v>280.61075727600002</v>
      </c>
      <c r="I308">
        <v>299.239177289</v>
      </c>
      <c r="J308">
        <v>266.07279128800002</v>
      </c>
    </row>
    <row r="309" spans="1:10" x14ac:dyDescent="0.25">
      <c r="A309" t="s">
        <v>143</v>
      </c>
      <c r="B309" t="s">
        <v>144</v>
      </c>
      <c r="C309" t="s">
        <v>3</v>
      </c>
      <c r="D309" t="s">
        <v>27</v>
      </c>
      <c r="E309" t="s">
        <v>151</v>
      </c>
      <c r="F309" t="s">
        <v>97</v>
      </c>
      <c r="G309">
        <v>2016</v>
      </c>
      <c r="H309">
        <v>198.050026277</v>
      </c>
      <c r="I309">
        <v>210.07366938199999</v>
      </c>
      <c r="J309">
        <v>186.640682381</v>
      </c>
    </row>
    <row r="310" spans="1:10" x14ac:dyDescent="0.25">
      <c r="A310" t="s">
        <v>143</v>
      </c>
      <c r="B310" t="s">
        <v>144</v>
      </c>
      <c r="C310" t="s">
        <v>1</v>
      </c>
      <c r="D310" t="s">
        <v>27</v>
      </c>
      <c r="E310" t="s">
        <v>151</v>
      </c>
      <c r="F310" t="s">
        <v>146</v>
      </c>
      <c r="G310">
        <v>2016</v>
      </c>
      <c r="H310">
        <v>0.111247721834</v>
      </c>
      <c r="I310">
        <v>0.117339655389</v>
      </c>
      <c r="J310">
        <v>0.10644737166899999</v>
      </c>
    </row>
    <row r="311" spans="1:10" x14ac:dyDescent="0.25">
      <c r="A311" t="s">
        <v>143</v>
      </c>
      <c r="B311" t="s">
        <v>144</v>
      </c>
      <c r="C311" t="s">
        <v>3</v>
      </c>
      <c r="D311" t="s">
        <v>27</v>
      </c>
      <c r="E311" t="s">
        <v>151</v>
      </c>
      <c r="F311" t="s">
        <v>146</v>
      </c>
      <c r="G311">
        <v>2016</v>
      </c>
      <c r="H311">
        <v>0.11130937278399999</v>
      </c>
      <c r="I311">
        <v>0.116823052228</v>
      </c>
      <c r="J311">
        <v>0.10662502868900001</v>
      </c>
    </row>
    <row r="312" spans="1:10" x14ac:dyDescent="0.25">
      <c r="A312" t="s">
        <v>143</v>
      </c>
      <c r="B312" t="s">
        <v>144</v>
      </c>
      <c r="C312" t="s">
        <v>1</v>
      </c>
      <c r="D312" t="s">
        <v>27</v>
      </c>
      <c r="E312" t="s">
        <v>151</v>
      </c>
      <c r="F312" t="s">
        <v>7</v>
      </c>
      <c r="G312">
        <v>2016</v>
      </c>
      <c r="H312">
        <v>285.20667486999997</v>
      </c>
      <c r="I312">
        <v>304.14019609899998</v>
      </c>
      <c r="J312">
        <v>270.43060220999899</v>
      </c>
    </row>
    <row r="313" spans="1:10" x14ac:dyDescent="0.25">
      <c r="A313" t="s">
        <v>143</v>
      </c>
      <c r="B313" t="s">
        <v>144</v>
      </c>
      <c r="C313" t="s">
        <v>3</v>
      </c>
      <c r="D313" t="s">
        <v>27</v>
      </c>
      <c r="E313" t="s">
        <v>151</v>
      </c>
      <c r="F313" t="s">
        <v>7</v>
      </c>
      <c r="G313">
        <v>2016</v>
      </c>
      <c r="H313">
        <v>172.061953117</v>
      </c>
      <c r="I313">
        <v>182.50785688799999</v>
      </c>
      <c r="J313">
        <v>162.14974037299999</v>
      </c>
    </row>
    <row r="314" spans="1:10" x14ac:dyDescent="0.25">
      <c r="A314" t="s">
        <v>143</v>
      </c>
      <c r="B314" t="s">
        <v>144</v>
      </c>
      <c r="C314" t="s">
        <v>1</v>
      </c>
      <c r="D314" t="s">
        <v>28</v>
      </c>
      <c r="E314" t="s">
        <v>151</v>
      </c>
      <c r="F314" t="s">
        <v>97</v>
      </c>
      <c r="G314">
        <v>2016</v>
      </c>
      <c r="H314">
        <v>318.07278333300002</v>
      </c>
      <c r="I314">
        <v>340.73441933300001</v>
      </c>
      <c r="J314">
        <v>300.53031840400001</v>
      </c>
    </row>
    <row r="315" spans="1:10" x14ac:dyDescent="0.25">
      <c r="A315" t="s">
        <v>143</v>
      </c>
      <c r="B315" t="s">
        <v>144</v>
      </c>
      <c r="C315" t="s">
        <v>3</v>
      </c>
      <c r="D315" t="s">
        <v>28</v>
      </c>
      <c r="E315" t="s">
        <v>151</v>
      </c>
      <c r="F315" t="s">
        <v>97</v>
      </c>
      <c r="G315">
        <v>2016</v>
      </c>
      <c r="H315">
        <v>214.346139701</v>
      </c>
      <c r="I315">
        <v>228.16984788600001</v>
      </c>
      <c r="J315">
        <v>199.79911346</v>
      </c>
    </row>
    <row r="316" spans="1:10" x14ac:dyDescent="0.25">
      <c r="A316" t="s">
        <v>143</v>
      </c>
      <c r="B316" t="s">
        <v>144</v>
      </c>
      <c r="C316" t="s">
        <v>1</v>
      </c>
      <c r="D316" t="s">
        <v>28</v>
      </c>
      <c r="E316" t="s">
        <v>151</v>
      </c>
      <c r="F316" t="s">
        <v>146</v>
      </c>
      <c r="G316">
        <v>2016</v>
      </c>
      <c r="H316">
        <v>9.0028901383199994E-2</v>
      </c>
      <c r="I316">
        <v>9.5659917742500003E-2</v>
      </c>
      <c r="J316">
        <v>8.5660894794000006E-2</v>
      </c>
    </row>
    <row r="317" spans="1:10" x14ac:dyDescent="0.25">
      <c r="A317" t="s">
        <v>143</v>
      </c>
      <c r="B317" t="s">
        <v>144</v>
      </c>
      <c r="C317" t="s">
        <v>3</v>
      </c>
      <c r="D317" t="s">
        <v>28</v>
      </c>
      <c r="E317" t="s">
        <v>151</v>
      </c>
      <c r="F317" t="s">
        <v>146</v>
      </c>
      <c r="G317">
        <v>2016</v>
      </c>
      <c r="H317">
        <v>8.08374596812E-2</v>
      </c>
      <c r="I317">
        <v>8.5146639961299994E-2</v>
      </c>
      <c r="J317">
        <v>7.6564606007300001E-2</v>
      </c>
    </row>
    <row r="318" spans="1:10" x14ac:dyDescent="0.25">
      <c r="A318" t="s">
        <v>143</v>
      </c>
      <c r="B318" t="s">
        <v>144</v>
      </c>
      <c r="C318" t="s">
        <v>1</v>
      </c>
      <c r="D318" t="s">
        <v>28</v>
      </c>
      <c r="E318" t="s">
        <v>151</v>
      </c>
      <c r="F318" t="s">
        <v>7</v>
      </c>
      <c r="G318">
        <v>2016</v>
      </c>
      <c r="H318">
        <v>370.98146973399997</v>
      </c>
      <c r="I318">
        <v>397.412675011999</v>
      </c>
      <c r="J318">
        <v>350.52096583899998</v>
      </c>
    </row>
    <row r="319" spans="1:10" x14ac:dyDescent="0.25">
      <c r="A319" t="s">
        <v>143</v>
      </c>
      <c r="B319" t="s">
        <v>144</v>
      </c>
      <c r="C319" t="s">
        <v>3</v>
      </c>
      <c r="D319" t="s">
        <v>28</v>
      </c>
      <c r="E319" t="s">
        <v>151</v>
      </c>
      <c r="F319" t="s">
        <v>7</v>
      </c>
      <c r="G319">
        <v>2016</v>
      </c>
      <c r="H319">
        <v>212.92358925400001</v>
      </c>
      <c r="I319">
        <v>226.655553672</v>
      </c>
      <c r="J319">
        <v>198.47310722399999</v>
      </c>
    </row>
    <row r="320" spans="1:10" x14ac:dyDescent="0.25">
      <c r="A320" t="s">
        <v>143</v>
      </c>
      <c r="B320" t="s">
        <v>144</v>
      </c>
      <c r="C320" t="s">
        <v>1</v>
      </c>
      <c r="D320" t="s">
        <v>147</v>
      </c>
      <c r="E320" t="s">
        <v>151</v>
      </c>
      <c r="F320" t="s">
        <v>97</v>
      </c>
      <c r="G320">
        <v>2016</v>
      </c>
      <c r="H320">
        <v>275.19677596600002</v>
      </c>
      <c r="I320">
        <v>308.52377950200002</v>
      </c>
      <c r="J320">
        <v>253.070978887</v>
      </c>
    </row>
    <row r="321" spans="1:10" x14ac:dyDescent="0.25">
      <c r="A321" t="s">
        <v>143</v>
      </c>
      <c r="B321" t="s">
        <v>144</v>
      </c>
      <c r="C321" t="s">
        <v>3</v>
      </c>
      <c r="D321" t="s">
        <v>147</v>
      </c>
      <c r="E321" t="s">
        <v>151</v>
      </c>
      <c r="F321" t="s">
        <v>97</v>
      </c>
      <c r="G321">
        <v>2016</v>
      </c>
      <c r="H321">
        <v>220.68637336</v>
      </c>
      <c r="I321">
        <v>239.91958573400001</v>
      </c>
      <c r="J321">
        <v>193.069253804</v>
      </c>
    </row>
    <row r="322" spans="1:10" x14ac:dyDescent="0.25">
      <c r="A322" t="s">
        <v>143</v>
      </c>
      <c r="B322" t="s">
        <v>144</v>
      </c>
      <c r="C322" t="s">
        <v>1</v>
      </c>
      <c r="D322" t="s">
        <v>147</v>
      </c>
      <c r="E322" t="s">
        <v>151</v>
      </c>
      <c r="F322" t="s">
        <v>146</v>
      </c>
      <c r="G322">
        <v>2016</v>
      </c>
      <c r="H322">
        <v>6.6098407230800002E-2</v>
      </c>
      <c r="I322">
        <v>7.3873203563199999E-2</v>
      </c>
      <c r="J322">
        <v>6.10166299299E-2</v>
      </c>
    </row>
    <row r="323" spans="1:10" x14ac:dyDescent="0.25">
      <c r="A323" t="s">
        <v>143</v>
      </c>
      <c r="B323" t="s">
        <v>144</v>
      </c>
      <c r="C323" t="s">
        <v>3</v>
      </c>
      <c r="D323" t="s">
        <v>147</v>
      </c>
      <c r="E323" t="s">
        <v>151</v>
      </c>
      <c r="F323" t="s">
        <v>146</v>
      </c>
      <c r="G323">
        <v>2016</v>
      </c>
      <c r="H323">
        <v>5.9255185406700002E-2</v>
      </c>
      <c r="I323">
        <v>6.4269345290100005E-2</v>
      </c>
      <c r="J323">
        <v>5.2164806716400003E-2</v>
      </c>
    </row>
    <row r="324" spans="1:10" x14ac:dyDescent="0.25">
      <c r="A324" t="s">
        <v>143</v>
      </c>
      <c r="B324" t="s">
        <v>144</v>
      </c>
      <c r="C324" t="s">
        <v>1</v>
      </c>
      <c r="D324" t="s">
        <v>147</v>
      </c>
      <c r="E324" t="s">
        <v>151</v>
      </c>
      <c r="F324" t="s">
        <v>7</v>
      </c>
      <c r="G324">
        <v>2016</v>
      </c>
      <c r="H324">
        <v>456.60527398599999</v>
      </c>
      <c r="I324">
        <v>511.90129090900001</v>
      </c>
      <c r="J324">
        <v>419.89424929699999</v>
      </c>
    </row>
    <row r="325" spans="1:10" x14ac:dyDescent="0.25">
      <c r="A325" t="s">
        <v>143</v>
      </c>
      <c r="B325" t="s">
        <v>144</v>
      </c>
      <c r="C325" t="s">
        <v>3</v>
      </c>
      <c r="D325" t="s">
        <v>147</v>
      </c>
      <c r="E325" t="s">
        <v>151</v>
      </c>
      <c r="F325" t="s">
        <v>7</v>
      </c>
      <c r="G325">
        <v>2016</v>
      </c>
      <c r="H325">
        <v>289.635601184</v>
      </c>
      <c r="I325">
        <v>314.87786215400001</v>
      </c>
      <c r="J325">
        <v>253.39004191499899</v>
      </c>
    </row>
    <row r="326" spans="1:10" x14ac:dyDescent="0.25">
      <c r="A326" t="s">
        <v>143</v>
      </c>
      <c r="B326" t="s">
        <v>144</v>
      </c>
      <c r="C326" t="s">
        <v>1</v>
      </c>
      <c r="D326" t="s">
        <v>148</v>
      </c>
      <c r="E326" t="s">
        <v>151</v>
      </c>
      <c r="F326" t="s">
        <v>97</v>
      </c>
      <c r="G326">
        <v>2016</v>
      </c>
      <c r="H326">
        <v>189.86541681400001</v>
      </c>
      <c r="I326">
        <v>210.990722476</v>
      </c>
      <c r="J326">
        <v>175.96652781099999</v>
      </c>
    </row>
    <row r="327" spans="1:10" x14ac:dyDescent="0.25">
      <c r="A327" t="s">
        <v>143</v>
      </c>
      <c r="B327" t="s">
        <v>144</v>
      </c>
      <c r="C327" t="s">
        <v>3</v>
      </c>
      <c r="D327" t="s">
        <v>148</v>
      </c>
      <c r="E327" t="s">
        <v>151</v>
      </c>
      <c r="F327" t="s">
        <v>97</v>
      </c>
      <c r="G327">
        <v>2016</v>
      </c>
      <c r="H327">
        <v>151.60966502100001</v>
      </c>
      <c r="I327">
        <v>163.525727437</v>
      </c>
      <c r="J327">
        <v>135.446790832</v>
      </c>
    </row>
    <row r="328" spans="1:10" x14ac:dyDescent="0.25">
      <c r="A328" t="s">
        <v>143</v>
      </c>
      <c r="B328" t="s">
        <v>144</v>
      </c>
      <c r="C328" t="s">
        <v>1</v>
      </c>
      <c r="D328" t="s">
        <v>148</v>
      </c>
      <c r="E328" t="s">
        <v>151</v>
      </c>
      <c r="F328" t="s">
        <v>146</v>
      </c>
      <c r="G328">
        <v>2016</v>
      </c>
      <c r="H328">
        <v>4.5695352256099997E-2</v>
      </c>
      <c r="I328">
        <v>5.0748958598500003E-2</v>
      </c>
      <c r="J328">
        <v>4.2513830148600003E-2</v>
      </c>
    </row>
    <row r="329" spans="1:10" x14ac:dyDescent="0.25">
      <c r="A329" t="s">
        <v>143</v>
      </c>
      <c r="B329" t="s">
        <v>144</v>
      </c>
      <c r="C329" t="s">
        <v>3</v>
      </c>
      <c r="D329" t="s">
        <v>148</v>
      </c>
      <c r="E329" t="s">
        <v>151</v>
      </c>
      <c r="F329" t="s">
        <v>146</v>
      </c>
      <c r="G329">
        <v>2016</v>
      </c>
      <c r="H329">
        <v>3.1758331282099997E-2</v>
      </c>
      <c r="I329">
        <v>3.4003908705899998E-2</v>
      </c>
      <c r="J329">
        <v>2.8472434137699999E-2</v>
      </c>
    </row>
    <row r="330" spans="1:10" x14ac:dyDescent="0.25">
      <c r="A330" t="s">
        <v>143</v>
      </c>
      <c r="B330" t="s">
        <v>144</v>
      </c>
      <c r="C330" t="s">
        <v>1</v>
      </c>
      <c r="D330" t="s">
        <v>148</v>
      </c>
      <c r="E330" t="s">
        <v>151</v>
      </c>
      <c r="F330" t="s">
        <v>7</v>
      </c>
      <c r="G330">
        <v>2016</v>
      </c>
      <c r="H330">
        <v>536.80942012100002</v>
      </c>
      <c r="I330">
        <v>596.537322507</v>
      </c>
      <c r="J330">
        <v>497.51287696100002</v>
      </c>
    </row>
    <row r="331" spans="1:10" x14ac:dyDescent="0.25">
      <c r="A331" t="s">
        <v>143</v>
      </c>
      <c r="B331" t="s">
        <v>144</v>
      </c>
      <c r="C331" t="s">
        <v>3</v>
      </c>
      <c r="D331" t="s">
        <v>148</v>
      </c>
      <c r="E331" t="s">
        <v>151</v>
      </c>
      <c r="F331" t="s">
        <v>7</v>
      </c>
      <c r="G331">
        <v>2016</v>
      </c>
      <c r="H331">
        <v>283.98270006299998</v>
      </c>
      <c r="I331">
        <v>306.302883796</v>
      </c>
      <c r="J331">
        <v>253.70773934499999</v>
      </c>
    </row>
    <row r="332" spans="1:10" x14ac:dyDescent="0.25">
      <c r="A332" t="s">
        <v>143</v>
      </c>
      <c r="B332" t="s">
        <v>144</v>
      </c>
      <c r="C332" t="s">
        <v>1</v>
      </c>
      <c r="D332" t="s">
        <v>149</v>
      </c>
      <c r="E332" t="s">
        <v>151</v>
      </c>
      <c r="F332" t="s">
        <v>97</v>
      </c>
      <c r="G332">
        <v>2016</v>
      </c>
      <c r="H332">
        <v>77.290361470600004</v>
      </c>
      <c r="I332">
        <v>86.294422838399996</v>
      </c>
      <c r="J332">
        <v>71.709952502600004</v>
      </c>
    </row>
    <row r="333" spans="1:10" x14ac:dyDescent="0.25">
      <c r="A333" t="s">
        <v>143</v>
      </c>
      <c r="B333" t="s">
        <v>144</v>
      </c>
      <c r="C333" t="s">
        <v>3</v>
      </c>
      <c r="D333" t="s">
        <v>149</v>
      </c>
      <c r="E333" t="s">
        <v>151</v>
      </c>
      <c r="F333" t="s">
        <v>97</v>
      </c>
      <c r="G333">
        <v>2016</v>
      </c>
      <c r="H333">
        <v>91.775829000100003</v>
      </c>
      <c r="I333">
        <v>99.838129692099997</v>
      </c>
      <c r="J333">
        <v>81.794581304600001</v>
      </c>
    </row>
    <row r="334" spans="1:10" x14ac:dyDescent="0.25">
      <c r="A334" t="s">
        <v>143</v>
      </c>
      <c r="B334" t="s">
        <v>144</v>
      </c>
      <c r="C334" t="s">
        <v>1</v>
      </c>
      <c r="D334" t="s">
        <v>149</v>
      </c>
      <c r="E334" t="s">
        <v>151</v>
      </c>
      <c r="F334" t="s">
        <v>146</v>
      </c>
      <c r="G334">
        <v>2016</v>
      </c>
      <c r="H334">
        <v>2.7931857501900002E-2</v>
      </c>
      <c r="I334">
        <v>3.1050690601300002E-2</v>
      </c>
      <c r="J334">
        <v>2.59886286485E-2</v>
      </c>
    </row>
    <row r="335" spans="1:10" x14ac:dyDescent="0.25">
      <c r="A335" t="s">
        <v>143</v>
      </c>
      <c r="B335" t="s">
        <v>144</v>
      </c>
      <c r="C335" t="s">
        <v>3</v>
      </c>
      <c r="D335" t="s">
        <v>149</v>
      </c>
      <c r="E335" t="s">
        <v>151</v>
      </c>
      <c r="F335" t="s">
        <v>146</v>
      </c>
      <c r="G335">
        <v>2016</v>
      </c>
      <c r="H335">
        <v>1.96916471271E-2</v>
      </c>
      <c r="I335">
        <v>2.13614140311E-2</v>
      </c>
      <c r="J335">
        <v>1.7572556410299998E-2</v>
      </c>
    </row>
    <row r="336" spans="1:10" x14ac:dyDescent="0.25">
      <c r="A336" t="s">
        <v>143</v>
      </c>
      <c r="B336" t="s">
        <v>144</v>
      </c>
      <c r="C336" t="s">
        <v>1</v>
      </c>
      <c r="D336" t="s">
        <v>149</v>
      </c>
      <c r="E336" t="s">
        <v>151</v>
      </c>
      <c r="F336" t="s">
        <v>7</v>
      </c>
      <c r="G336">
        <v>2016</v>
      </c>
      <c r="H336">
        <v>523.83833051599902</v>
      </c>
      <c r="I336">
        <v>584.86369493500001</v>
      </c>
      <c r="J336">
        <v>486.016898945999</v>
      </c>
    </row>
    <row r="337" spans="1:10" x14ac:dyDescent="0.25">
      <c r="A337" t="s">
        <v>143</v>
      </c>
      <c r="B337" t="s">
        <v>144</v>
      </c>
      <c r="C337" t="s">
        <v>3</v>
      </c>
      <c r="D337" t="s">
        <v>149</v>
      </c>
      <c r="E337" t="s">
        <v>151</v>
      </c>
      <c r="F337" t="s">
        <v>7</v>
      </c>
      <c r="G337">
        <v>2016</v>
      </c>
      <c r="H337">
        <v>295.778079335999</v>
      </c>
      <c r="I337">
        <v>321.76152007000002</v>
      </c>
      <c r="J337">
        <v>263.61019477500002</v>
      </c>
    </row>
    <row r="338" spans="1:10" x14ac:dyDescent="0.25">
      <c r="A338" t="s">
        <v>143</v>
      </c>
      <c r="B338" t="s">
        <v>144</v>
      </c>
      <c r="C338" t="s">
        <v>1</v>
      </c>
      <c r="D338" t="s">
        <v>150</v>
      </c>
      <c r="E338" t="s">
        <v>151</v>
      </c>
      <c r="F338" t="s">
        <v>97</v>
      </c>
      <c r="G338">
        <v>2016</v>
      </c>
      <c r="H338">
        <v>14.4732754229</v>
      </c>
      <c r="I338">
        <v>16.1014195122</v>
      </c>
      <c r="J338">
        <v>13.4243387478</v>
      </c>
    </row>
    <row r="339" spans="1:10" x14ac:dyDescent="0.25">
      <c r="A339" t="s">
        <v>143</v>
      </c>
      <c r="B339" t="s">
        <v>144</v>
      </c>
      <c r="C339" t="s">
        <v>3</v>
      </c>
      <c r="D339" t="s">
        <v>150</v>
      </c>
      <c r="E339" t="s">
        <v>151</v>
      </c>
      <c r="F339" t="s">
        <v>97</v>
      </c>
      <c r="G339">
        <v>2016</v>
      </c>
      <c r="H339">
        <v>33.077096426700002</v>
      </c>
      <c r="I339">
        <v>35.689032230000002</v>
      </c>
      <c r="J339">
        <v>29.588794298300002</v>
      </c>
    </row>
    <row r="340" spans="1:10" x14ac:dyDescent="0.25">
      <c r="A340" t="s">
        <v>143</v>
      </c>
      <c r="B340" t="s">
        <v>144</v>
      </c>
      <c r="C340" t="s">
        <v>1</v>
      </c>
      <c r="D340" t="s">
        <v>150</v>
      </c>
      <c r="E340" t="s">
        <v>151</v>
      </c>
      <c r="F340" t="s">
        <v>146</v>
      </c>
      <c r="G340">
        <v>2016</v>
      </c>
      <c r="H340">
        <v>1.7033390673900001E-2</v>
      </c>
      <c r="I340">
        <v>1.8896315951200001E-2</v>
      </c>
      <c r="J340">
        <v>1.5840111530699998E-2</v>
      </c>
    </row>
    <row r="341" spans="1:10" x14ac:dyDescent="0.25">
      <c r="A341" t="s">
        <v>143</v>
      </c>
      <c r="B341" t="s">
        <v>144</v>
      </c>
      <c r="C341" t="s">
        <v>3</v>
      </c>
      <c r="D341" t="s">
        <v>150</v>
      </c>
      <c r="E341" t="s">
        <v>151</v>
      </c>
      <c r="F341" t="s">
        <v>146</v>
      </c>
      <c r="G341">
        <v>2016</v>
      </c>
      <c r="H341">
        <v>1.32822720751E-2</v>
      </c>
      <c r="I341">
        <v>1.4268834259E-2</v>
      </c>
      <c r="J341">
        <v>1.1887262911799999E-2</v>
      </c>
    </row>
    <row r="342" spans="1:10" x14ac:dyDescent="0.25">
      <c r="A342" t="s">
        <v>143</v>
      </c>
      <c r="B342" t="s">
        <v>144</v>
      </c>
      <c r="C342" t="s">
        <v>1</v>
      </c>
      <c r="D342" t="s">
        <v>150</v>
      </c>
      <c r="E342" t="s">
        <v>151</v>
      </c>
      <c r="F342" t="s">
        <v>7</v>
      </c>
      <c r="G342">
        <v>2016</v>
      </c>
      <c r="H342">
        <v>531.58491050099997</v>
      </c>
      <c r="I342">
        <v>591.38456225100003</v>
      </c>
      <c r="J342">
        <v>493.05880688799999</v>
      </c>
    </row>
    <row r="343" spans="1:10" x14ac:dyDescent="0.25">
      <c r="A343" t="s">
        <v>143</v>
      </c>
      <c r="B343" t="s">
        <v>144</v>
      </c>
      <c r="C343" t="s">
        <v>3</v>
      </c>
      <c r="D343" t="s">
        <v>150</v>
      </c>
      <c r="E343" t="s">
        <v>151</v>
      </c>
      <c r="F343" t="s">
        <v>7</v>
      </c>
      <c r="G343">
        <v>2016</v>
      </c>
      <c r="H343">
        <v>362.26694756299997</v>
      </c>
      <c r="I343">
        <v>390.873388664</v>
      </c>
      <c r="J343">
        <v>324.06236793699998</v>
      </c>
    </row>
    <row r="344" spans="1:10" x14ac:dyDescent="0.25">
      <c r="A344" t="s">
        <v>143</v>
      </c>
      <c r="B344" t="s">
        <v>144</v>
      </c>
      <c r="C344" t="s">
        <v>1</v>
      </c>
      <c r="D344" t="s">
        <v>16</v>
      </c>
      <c r="E344" t="s">
        <v>34</v>
      </c>
      <c r="F344" t="s">
        <v>97</v>
      </c>
      <c r="G344">
        <v>2016</v>
      </c>
      <c r="H344">
        <v>2.5840113250400001E-2</v>
      </c>
      <c r="I344">
        <v>2.7935557111899999E-2</v>
      </c>
      <c r="J344">
        <v>2.4217251608E-2</v>
      </c>
    </row>
    <row r="345" spans="1:10" x14ac:dyDescent="0.25">
      <c r="A345" t="s">
        <v>143</v>
      </c>
      <c r="B345" t="s">
        <v>144</v>
      </c>
      <c r="C345" t="s">
        <v>3</v>
      </c>
      <c r="D345" t="s">
        <v>16</v>
      </c>
      <c r="E345" t="s">
        <v>34</v>
      </c>
      <c r="F345" t="s">
        <v>97</v>
      </c>
      <c r="G345">
        <v>2016</v>
      </c>
      <c r="H345">
        <v>4.8082074772699997E-2</v>
      </c>
      <c r="I345">
        <v>5.1170446696600001E-2</v>
      </c>
      <c r="J345">
        <v>4.5105504030099997E-2</v>
      </c>
    </row>
    <row r="346" spans="1:10" x14ac:dyDescent="0.25">
      <c r="A346" t="s">
        <v>143</v>
      </c>
      <c r="B346" t="s">
        <v>144</v>
      </c>
      <c r="C346" t="s">
        <v>1</v>
      </c>
      <c r="D346" t="s">
        <v>16</v>
      </c>
      <c r="E346" t="s">
        <v>34</v>
      </c>
      <c r="F346" t="s">
        <v>146</v>
      </c>
      <c r="G346">
        <v>2016</v>
      </c>
      <c r="H346">
        <v>3.2429340075900001E-4</v>
      </c>
      <c r="I346">
        <v>3.4646058942200002E-4</v>
      </c>
      <c r="J346">
        <v>3.04076152136E-4</v>
      </c>
    </row>
    <row r="347" spans="1:10" x14ac:dyDescent="0.25">
      <c r="A347" t="s">
        <v>143</v>
      </c>
      <c r="B347" t="s">
        <v>144</v>
      </c>
      <c r="C347" t="s">
        <v>3</v>
      </c>
      <c r="D347" t="s">
        <v>16</v>
      </c>
      <c r="E347" t="s">
        <v>34</v>
      </c>
      <c r="F347" t="s">
        <v>146</v>
      </c>
      <c r="G347">
        <v>2016</v>
      </c>
      <c r="H347">
        <v>1.42734441122E-3</v>
      </c>
      <c r="I347">
        <v>1.50881033029E-3</v>
      </c>
      <c r="J347">
        <v>1.3532540401000001E-3</v>
      </c>
    </row>
    <row r="348" spans="1:10" x14ac:dyDescent="0.25">
      <c r="A348" t="s">
        <v>143</v>
      </c>
      <c r="B348" t="s">
        <v>144</v>
      </c>
      <c r="C348" t="s">
        <v>1</v>
      </c>
      <c r="D348" t="s">
        <v>16</v>
      </c>
      <c r="E348" t="s">
        <v>34</v>
      </c>
      <c r="F348" t="s">
        <v>7</v>
      </c>
      <c r="G348">
        <v>2016</v>
      </c>
      <c r="H348">
        <v>1.04252342661E-2</v>
      </c>
      <c r="I348">
        <v>1.12706443824E-2</v>
      </c>
      <c r="J348">
        <v>9.7704881881800001E-3</v>
      </c>
    </row>
    <row r="349" spans="1:10" x14ac:dyDescent="0.25">
      <c r="A349" t="s">
        <v>143</v>
      </c>
      <c r="B349" t="s">
        <v>144</v>
      </c>
      <c r="C349" t="s">
        <v>3</v>
      </c>
      <c r="D349" t="s">
        <v>16</v>
      </c>
      <c r="E349" t="s">
        <v>34</v>
      </c>
      <c r="F349" t="s">
        <v>7</v>
      </c>
      <c r="G349">
        <v>2016</v>
      </c>
      <c r="H349">
        <v>2.0642881294599999E-2</v>
      </c>
      <c r="I349">
        <v>2.1968799431899999E-2</v>
      </c>
      <c r="J349">
        <v>1.9364962303099999E-2</v>
      </c>
    </row>
    <row r="350" spans="1:10" x14ac:dyDescent="0.25">
      <c r="A350" t="s">
        <v>143</v>
      </c>
      <c r="B350" t="s">
        <v>144</v>
      </c>
      <c r="C350" t="s">
        <v>1</v>
      </c>
      <c r="D350" t="s">
        <v>17</v>
      </c>
      <c r="E350" t="s">
        <v>34</v>
      </c>
      <c r="F350" t="s">
        <v>97</v>
      </c>
      <c r="G350">
        <v>2016</v>
      </c>
      <c r="H350">
        <v>2.8857920429100001E-2</v>
      </c>
      <c r="I350">
        <v>3.1034538106100001E-2</v>
      </c>
      <c r="J350">
        <v>2.5905529570700001E-2</v>
      </c>
    </row>
    <row r="351" spans="1:10" x14ac:dyDescent="0.25">
      <c r="A351" t="s">
        <v>143</v>
      </c>
      <c r="B351" t="s">
        <v>144</v>
      </c>
      <c r="C351" t="s">
        <v>3</v>
      </c>
      <c r="D351" t="s">
        <v>17</v>
      </c>
      <c r="E351" t="s">
        <v>34</v>
      </c>
      <c r="F351" t="s">
        <v>97</v>
      </c>
      <c r="G351">
        <v>2016</v>
      </c>
      <c r="H351">
        <v>0.28547224215900002</v>
      </c>
      <c r="I351">
        <v>0.30957732990499998</v>
      </c>
      <c r="J351">
        <v>0.262184429251</v>
      </c>
    </row>
    <row r="352" spans="1:10" x14ac:dyDescent="0.25">
      <c r="A352" t="s">
        <v>143</v>
      </c>
      <c r="B352" t="s">
        <v>144</v>
      </c>
      <c r="C352" t="s">
        <v>1</v>
      </c>
      <c r="D352" t="s">
        <v>17</v>
      </c>
      <c r="E352" t="s">
        <v>34</v>
      </c>
      <c r="F352" t="s">
        <v>146</v>
      </c>
      <c r="G352">
        <v>2016</v>
      </c>
      <c r="H352">
        <v>2.15162880824E-4</v>
      </c>
      <c r="I352">
        <v>2.2959092544899999E-4</v>
      </c>
      <c r="J352">
        <v>1.92626685428E-4</v>
      </c>
    </row>
    <row r="353" spans="1:10" x14ac:dyDescent="0.25">
      <c r="A353" t="s">
        <v>143</v>
      </c>
      <c r="B353" t="s">
        <v>144</v>
      </c>
      <c r="C353" t="s">
        <v>3</v>
      </c>
      <c r="D353" t="s">
        <v>17</v>
      </c>
      <c r="E353" t="s">
        <v>34</v>
      </c>
      <c r="F353" t="s">
        <v>146</v>
      </c>
      <c r="G353">
        <v>2016</v>
      </c>
      <c r="H353">
        <v>4.9193166312199998E-3</v>
      </c>
      <c r="I353">
        <v>5.2893195318899997E-3</v>
      </c>
      <c r="J353">
        <v>4.5368188366499999E-3</v>
      </c>
    </row>
    <row r="354" spans="1:10" x14ac:dyDescent="0.25">
      <c r="A354" t="s">
        <v>143</v>
      </c>
      <c r="B354" t="s">
        <v>144</v>
      </c>
      <c r="C354" t="s">
        <v>1</v>
      </c>
      <c r="D354" t="s">
        <v>17</v>
      </c>
      <c r="E354" t="s">
        <v>34</v>
      </c>
      <c r="F354" t="s">
        <v>7</v>
      </c>
      <c r="G354">
        <v>2016</v>
      </c>
      <c r="H354">
        <v>9.7861190699800003E-3</v>
      </c>
      <c r="I354">
        <v>1.05242401625E-2</v>
      </c>
      <c r="J354">
        <v>8.7849225855399903E-3</v>
      </c>
    </row>
    <row r="355" spans="1:10" x14ac:dyDescent="0.25">
      <c r="A355" t="s">
        <v>143</v>
      </c>
      <c r="B355" t="s">
        <v>144</v>
      </c>
      <c r="C355" t="s">
        <v>3</v>
      </c>
      <c r="D355" t="s">
        <v>17</v>
      </c>
      <c r="E355" t="s">
        <v>34</v>
      </c>
      <c r="F355" t="s">
        <v>7</v>
      </c>
      <c r="G355">
        <v>2016</v>
      </c>
      <c r="H355">
        <v>9.4776731431299999E-2</v>
      </c>
      <c r="I355">
        <v>0.102779616091</v>
      </c>
      <c r="J355">
        <v>8.7045181866700003E-2</v>
      </c>
    </row>
    <row r="356" spans="1:10" x14ac:dyDescent="0.25">
      <c r="A356" t="s">
        <v>143</v>
      </c>
      <c r="B356" t="s">
        <v>144</v>
      </c>
      <c r="C356" t="s">
        <v>1</v>
      </c>
      <c r="D356" t="s">
        <v>18</v>
      </c>
      <c r="E356" t="s">
        <v>34</v>
      </c>
      <c r="F356" t="s">
        <v>97</v>
      </c>
      <c r="G356">
        <v>2016</v>
      </c>
      <c r="H356">
        <v>4.1339897501100002E-2</v>
      </c>
      <c r="I356">
        <v>4.8591201698100002E-2</v>
      </c>
      <c r="J356">
        <v>3.5847412771400002E-2</v>
      </c>
    </row>
    <row r="357" spans="1:10" x14ac:dyDescent="0.25">
      <c r="A357" t="s">
        <v>143</v>
      </c>
      <c r="B357" t="s">
        <v>144</v>
      </c>
      <c r="C357" t="s">
        <v>3</v>
      </c>
      <c r="D357" t="s">
        <v>18</v>
      </c>
      <c r="E357" t="s">
        <v>34</v>
      </c>
      <c r="F357" t="s">
        <v>97</v>
      </c>
      <c r="G357">
        <v>2016</v>
      </c>
      <c r="H357">
        <v>2.3160359687000001</v>
      </c>
      <c r="I357">
        <v>2.4985195727699998</v>
      </c>
      <c r="J357">
        <v>2.1354973367199999</v>
      </c>
    </row>
    <row r="358" spans="1:10" x14ac:dyDescent="0.25">
      <c r="A358" t="s">
        <v>143</v>
      </c>
      <c r="B358" t="s">
        <v>144</v>
      </c>
      <c r="C358" t="s">
        <v>1</v>
      </c>
      <c r="D358" t="s">
        <v>18</v>
      </c>
      <c r="E358" t="s">
        <v>34</v>
      </c>
      <c r="F358" t="s">
        <v>146</v>
      </c>
      <c r="G358">
        <v>2016</v>
      </c>
      <c r="H358">
        <v>2.2969415679700001E-4</v>
      </c>
      <c r="I358">
        <v>2.67544963595E-4</v>
      </c>
      <c r="J358">
        <v>1.9893536308800001E-4</v>
      </c>
    </row>
    <row r="359" spans="1:10" x14ac:dyDescent="0.25">
      <c r="A359" t="s">
        <v>143</v>
      </c>
      <c r="B359" t="s">
        <v>144</v>
      </c>
      <c r="C359" t="s">
        <v>3</v>
      </c>
      <c r="D359" t="s">
        <v>18</v>
      </c>
      <c r="E359" t="s">
        <v>34</v>
      </c>
      <c r="F359" t="s">
        <v>146</v>
      </c>
      <c r="G359">
        <v>2016</v>
      </c>
      <c r="H359">
        <v>2.8454612737299999E-2</v>
      </c>
      <c r="I359">
        <v>3.05185290548E-2</v>
      </c>
      <c r="J359">
        <v>2.6545447203700001E-2</v>
      </c>
    </row>
    <row r="360" spans="1:10" x14ac:dyDescent="0.25">
      <c r="A360" t="s">
        <v>143</v>
      </c>
      <c r="B360" t="s">
        <v>144</v>
      </c>
      <c r="C360" t="s">
        <v>1</v>
      </c>
      <c r="D360" t="s">
        <v>18</v>
      </c>
      <c r="E360" t="s">
        <v>34</v>
      </c>
      <c r="F360" t="s">
        <v>7</v>
      </c>
      <c r="G360">
        <v>2016</v>
      </c>
      <c r="H360">
        <v>1.00593042211999E-2</v>
      </c>
      <c r="I360">
        <v>1.18237758171E-2</v>
      </c>
      <c r="J360">
        <v>8.7228090151799994E-3</v>
      </c>
    </row>
    <row r="361" spans="1:10" x14ac:dyDescent="0.25">
      <c r="A361" t="s">
        <v>143</v>
      </c>
      <c r="B361" t="s">
        <v>144</v>
      </c>
      <c r="C361" t="s">
        <v>3</v>
      </c>
      <c r="D361" t="s">
        <v>18</v>
      </c>
      <c r="E361" t="s">
        <v>34</v>
      </c>
      <c r="F361" t="s">
        <v>7</v>
      </c>
      <c r="G361">
        <v>2016</v>
      </c>
      <c r="H361">
        <v>0.54209862766500005</v>
      </c>
      <c r="I361">
        <v>0.584811311178</v>
      </c>
      <c r="J361">
        <v>0.49984119040499903</v>
      </c>
    </row>
    <row r="362" spans="1:10" x14ac:dyDescent="0.25">
      <c r="A362" t="s">
        <v>143</v>
      </c>
      <c r="B362" t="s">
        <v>144</v>
      </c>
      <c r="C362" t="s">
        <v>1</v>
      </c>
      <c r="D362" t="s">
        <v>19</v>
      </c>
      <c r="E362" t="s">
        <v>34</v>
      </c>
      <c r="F362" t="s">
        <v>97</v>
      </c>
      <c r="G362">
        <v>2016</v>
      </c>
      <c r="H362">
        <v>7.0544569138299998E-2</v>
      </c>
      <c r="I362">
        <v>0.102808310153</v>
      </c>
      <c r="J362">
        <v>5.67478932265E-2</v>
      </c>
    </row>
    <row r="363" spans="1:10" x14ac:dyDescent="0.25">
      <c r="A363" t="s">
        <v>143</v>
      </c>
      <c r="B363" t="s">
        <v>144</v>
      </c>
      <c r="C363" t="s">
        <v>3</v>
      </c>
      <c r="D363" t="s">
        <v>19</v>
      </c>
      <c r="E363" t="s">
        <v>34</v>
      </c>
      <c r="F363" t="s">
        <v>97</v>
      </c>
      <c r="G363">
        <v>2016</v>
      </c>
      <c r="H363">
        <v>10.7168433719</v>
      </c>
      <c r="I363">
        <v>11.4062471266</v>
      </c>
      <c r="J363">
        <v>10.057968816700001</v>
      </c>
    </row>
    <row r="364" spans="1:10" x14ac:dyDescent="0.25">
      <c r="A364" t="s">
        <v>143</v>
      </c>
      <c r="B364" t="s">
        <v>144</v>
      </c>
      <c r="C364" t="s">
        <v>1</v>
      </c>
      <c r="D364" t="s">
        <v>19</v>
      </c>
      <c r="E364" t="s">
        <v>34</v>
      </c>
      <c r="F364" t="s">
        <v>146</v>
      </c>
      <c r="G364">
        <v>2016</v>
      </c>
      <c r="H364">
        <v>2.9192824003500002E-4</v>
      </c>
      <c r="I364">
        <v>4.1921161807700002E-4</v>
      </c>
      <c r="J364">
        <v>2.3367442041400001E-4</v>
      </c>
    </row>
    <row r="365" spans="1:10" x14ac:dyDescent="0.25">
      <c r="A365" t="s">
        <v>143</v>
      </c>
      <c r="B365" t="s">
        <v>144</v>
      </c>
      <c r="C365" t="s">
        <v>3</v>
      </c>
      <c r="D365" t="s">
        <v>19</v>
      </c>
      <c r="E365" t="s">
        <v>34</v>
      </c>
      <c r="F365" t="s">
        <v>146</v>
      </c>
      <c r="G365">
        <v>2016</v>
      </c>
      <c r="H365">
        <v>8.2134220395100002E-2</v>
      </c>
      <c r="I365">
        <v>8.6539831805600001E-2</v>
      </c>
      <c r="J365">
        <v>7.8022054471499999E-2</v>
      </c>
    </row>
    <row r="366" spans="1:10" x14ac:dyDescent="0.25">
      <c r="A366" t="s">
        <v>143</v>
      </c>
      <c r="B366" t="s">
        <v>144</v>
      </c>
      <c r="C366" t="s">
        <v>1</v>
      </c>
      <c r="D366" t="s">
        <v>19</v>
      </c>
      <c r="E366" t="s">
        <v>34</v>
      </c>
      <c r="F366" t="s">
        <v>7</v>
      </c>
      <c r="G366">
        <v>2016</v>
      </c>
      <c r="H366">
        <v>1.60059282836E-2</v>
      </c>
      <c r="I366">
        <v>2.3326280950699999E-2</v>
      </c>
      <c r="J366">
        <v>1.2875586601799899E-2</v>
      </c>
    </row>
    <row r="367" spans="1:10" x14ac:dyDescent="0.25">
      <c r="A367" t="s">
        <v>143</v>
      </c>
      <c r="B367" t="s">
        <v>144</v>
      </c>
      <c r="C367" t="s">
        <v>3</v>
      </c>
      <c r="D367" t="s">
        <v>19</v>
      </c>
      <c r="E367" t="s">
        <v>34</v>
      </c>
      <c r="F367" t="s">
        <v>7</v>
      </c>
      <c r="G367">
        <v>2016</v>
      </c>
      <c r="H367">
        <v>2.54608235418999</v>
      </c>
      <c r="I367">
        <v>2.7098692710900001</v>
      </c>
      <c r="J367">
        <v>2.3895484924499999</v>
      </c>
    </row>
    <row r="368" spans="1:10" x14ac:dyDescent="0.25">
      <c r="A368" t="s">
        <v>143</v>
      </c>
      <c r="B368" t="s">
        <v>144</v>
      </c>
      <c r="C368" t="s">
        <v>1</v>
      </c>
      <c r="D368" t="s">
        <v>20</v>
      </c>
      <c r="E368" t="s">
        <v>34</v>
      </c>
      <c r="F368" t="s">
        <v>97</v>
      </c>
      <c r="G368">
        <v>2016</v>
      </c>
      <c r="H368">
        <v>0.15688094359800001</v>
      </c>
      <c r="I368">
        <v>0.21346969785200001</v>
      </c>
      <c r="J368">
        <v>0.13361898101899999</v>
      </c>
    </row>
    <row r="369" spans="1:10" x14ac:dyDescent="0.25">
      <c r="A369" t="s">
        <v>143</v>
      </c>
      <c r="B369" t="s">
        <v>144</v>
      </c>
      <c r="C369" t="s">
        <v>3</v>
      </c>
      <c r="D369" t="s">
        <v>20</v>
      </c>
      <c r="E369" t="s">
        <v>34</v>
      </c>
      <c r="F369" t="s">
        <v>97</v>
      </c>
      <c r="G369">
        <v>2016</v>
      </c>
      <c r="H369">
        <v>21.926359721600001</v>
      </c>
      <c r="I369">
        <v>23.551614629199999</v>
      </c>
      <c r="J369">
        <v>20.505826372400001</v>
      </c>
    </row>
    <row r="370" spans="1:10" x14ac:dyDescent="0.25">
      <c r="A370" t="s">
        <v>143</v>
      </c>
      <c r="B370" t="s">
        <v>144</v>
      </c>
      <c r="C370" t="s">
        <v>1</v>
      </c>
      <c r="D370" t="s">
        <v>20</v>
      </c>
      <c r="E370" t="s">
        <v>34</v>
      </c>
      <c r="F370" t="s">
        <v>146</v>
      </c>
      <c r="G370">
        <v>2016</v>
      </c>
      <c r="H370">
        <v>5.09415598224E-4</v>
      </c>
      <c r="I370">
        <v>6.9074660662500002E-4</v>
      </c>
      <c r="J370">
        <v>4.3243201813400001E-4</v>
      </c>
    </row>
    <row r="371" spans="1:10" x14ac:dyDescent="0.25">
      <c r="A371" t="s">
        <v>143</v>
      </c>
      <c r="B371" t="s">
        <v>144</v>
      </c>
      <c r="C371" t="s">
        <v>3</v>
      </c>
      <c r="D371" t="s">
        <v>20</v>
      </c>
      <c r="E371" t="s">
        <v>34</v>
      </c>
      <c r="F371" t="s">
        <v>146</v>
      </c>
      <c r="G371">
        <v>2016</v>
      </c>
      <c r="H371">
        <v>0.13301046160900001</v>
      </c>
      <c r="I371">
        <v>0.14033265796899999</v>
      </c>
      <c r="J371">
        <v>0.12640836310600001</v>
      </c>
    </row>
    <row r="372" spans="1:10" x14ac:dyDescent="0.25">
      <c r="A372" t="s">
        <v>143</v>
      </c>
      <c r="B372" t="s">
        <v>144</v>
      </c>
      <c r="C372" t="s">
        <v>1</v>
      </c>
      <c r="D372" t="s">
        <v>20</v>
      </c>
      <c r="E372" t="s">
        <v>34</v>
      </c>
      <c r="F372" t="s">
        <v>7</v>
      </c>
      <c r="G372">
        <v>2016</v>
      </c>
      <c r="H372">
        <v>4.3264324729700002E-2</v>
      </c>
      <c r="I372">
        <v>5.8870262480599997E-2</v>
      </c>
      <c r="J372">
        <v>3.68491854541E-2</v>
      </c>
    </row>
    <row r="373" spans="1:10" x14ac:dyDescent="0.25">
      <c r="A373" t="s">
        <v>143</v>
      </c>
      <c r="B373" t="s">
        <v>144</v>
      </c>
      <c r="C373" t="s">
        <v>3</v>
      </c>
      <c r="D373" t="s">
        <v>20</v>
      </c>
      <c r="E373" t="s">
        <v>34</v>
      </c>
      <c r="F373" t="s">
        <v>7</v>
      </c>
      <c r="G373">
        <v>2016</v>
      </c>
      <c r="H373">
        <v>6.40976363436</v>
      </c>
      <c r="I373">
        <v>6.8848766916999997</v>
      </c>
      <c r="J373">
        <v>5.99449711869</v>
      </c>
    </row>
    <row r="374" spans="1:10" x14ac:dyDescent="0.25">
      <c r="A374" t="s">
        <v>143</v>
      </c>
      <c r="B374" t="s">
        <v>144</v>
      </c>
      <c r="C374" t="s">
        <v>1</v>
      </c>
      <c r="D374" t="s">
        <v>21</v>
      </c>
      <c r="E374" t="s">
        <v>34</v>
      </c>
      <c r="F374" t="s">
        <v>97</v>
      </c>
      <c r="G374">
        <v>2016</v>
      </c>
      <c r="H374">
        <v>0.29660246342699997</v>
      </c>
      <c r="I374">
        <v>0.40580751597600001</v>
      </c>
      <c r="J374">
        <v>0.25850126799500001</v>
      </c>
    </row>
    <row r="375" spans="1:10" x14ac:dyDescent="0.25">
      <c r="A375" t="s">
        <v>143</v>
      </c>
      <c r="B375" t="s">
        <v>144</v>
      </c>
      <c r="C375" t="s">
        <v>3</v>
      </c>
      <c r="D375" t="s">
        <v>21</v>
      </c>
      <c r="E375" t="s">
        <v>34</v>
      </c>
      <c r="F375" t="s">
        <v>97</v>
      </c>
      <c r="G375">
        <v>2016</v>
      </c>
      <c r="H375">
        <v>47.144856648800001</v>
      </c>
      <c r="I375">
        <v>50.237476131400001</v>
      </c>
      <c r="J375">
        <v>44.2410612356</v>
      </c>
    </row>
    <row r="376" spans="1:10" x14ac:dyDescent="0.25">
      <c r="A376" t="s">
        <v>143</v>
      </c>
      <c r="B376" t="s">
        <v>144</v>
      </c>
      <c r="C376" t="s">
        <v>1</v>
      </c>
      <c r="D376" t="s">
        <v>21</v>
      </c>
      <c r="E376" t="s">
        <v>34</v>
      </c>
      <c r="F376" t="s">
        <v>146</v>
      </c>
      <c r="G376">
        <v>2016</v>
      </c>
      <c r="H376">
        <v>6.3297622336500005E-4</v>
      </c>
      <c r="I376">
        <v>8.7170147565499999E-4</v>
      </c>
      <c r="J376">
        <v>5.5439281401600002E-4</v>
      </c>
    </row>
    <row r="377" spans="1:10" x14ac:dyDescent="0.25">
      <c r="A377" t="s">
        <v>143</v>
      </c>
      <c r="B377" t="s">
        <v>144</v>
      </c>
      <c r="C377" t="s">
        <v>3</v>
      </c>
      <c r="D377" t="s">
        <v>21</v>
      </c>
      <c r="E377" t="s">
        <v>34</v>
      </c>
      <c r="F377" t="s">
        <v>146</v>
      </c>
      <c r="G377">
        <v>2016</v>
      </c>
      <c r="H377">
        <v>0.164771036387</v>
      </c>
      <c r="I377">
        <v>0.172158773524</v>
      </c>
      <c r="J377">
        <v>0.15705069366999999</v>
      </c>
    </row>
    <row r="378" spans="1:10" x14ac:dyDescent="0.25">
      <c r="A378" t="s">
        <v>143</v>
      </c>
      <c r="B378" t="s">
        <v>144</v>
      </c>
      <c r="C378" t="s">
        <v>1</v>
      </c>
      <c r="D378" t="s">
        <v>21</v>
      </c>
      <c r="E378" t="s">
        <v>34</v>
      </c>
      <c r="F378" t="s">
        <v>7</v>
      </c>
      <c r="G378">
        <v>2016</v>
      </c>
      <c r="H378">
        <v>8.7428888053000003E-2</v>
      </c>
      <c r="I378">
        <v>0.119619033084</v>
      </c>
      <c r="J378">
        <v>7.6197878331699997E-2</v>
      </c>
    </row>
    <row r="379" spans="1:10" x14ac:dyDescent="0.25">
      <c r="A379" t="s">
        <v>143</v>
      </c>
      <c r="B379" t="s">
        <v>144</v>
      </c>
      <c r="C379" t="s">
        <v>3</v>
      </c>
      <c r="D379" t="s">
        <v>21</v>
      </c>
      <c r="E379" t="s">
        <v>34</v>
      </c>
      <c r="F379" t="s">
        <v>7</v>
      </c>
      <c r="G379">
        <v>2016</v>
      </c>
      <c r="H379">
        <v>14.3400598781</v>
      </c>
      <c r="I379">
        <v>15.280742525400001</v>
      </c>
      <c r="J379">
        <v>13.4568118833</v>
      </c>
    </row>
    <row r="380" spans="1:10" x14ac:dyDescent="0.25">
      <c r="A380" t="s">
        <v>143</v>
      </c>
      <c r="B380" t="s">
        <v>144</v>
      </c>
      <c r="C380" t="s">
        <v>1</v>
      </c>
      <c r="D380" t="s">
        <v>22</v>
      </c>
      <c r="E380" t="s">
        <v>34</v>
      </c>
      <c r="F380" t="s">
        <v>97</v>
      </c>
      <c r="G380">
        <v>2016</v>
      </c>
      <c r="H380">
        <v>0.53857112850599997</v>
      </c>
      <c r="I380">
        <v>0.76286965606799995</v>
      </c>
      <c r="J380">
        <v>0.47571117646700001</v>
      </c>
    </row>
    <row r="381" spans="1:10" x14ac:dyDescent="0.25">
      <c r="A381" t="s">
        <v>143</v>
      </c>
      <c r="B381" t="s">
        <v>144</v>
      </c>
      <c r="C381" t="s">
        <v>3</v>
      </c>
      <c r="D381" t="s">
        <v>22</v>
      </c>
      <c r="E381" t="s">
        <v>34</v>
      </c>
      <c r="F381" t="s">
        <v>97</v>
      </c>
      <c r="G381">
        <v>2016</v>
      </c>
      <c r="H381">
        <v>77.503844224100007</v>
      </c>
      <c r="I381">
        <v>82.148259010199993</v>
      </c>
      <c r="J381">
        <v>73.120764812499999</v>
      </c>
    </row>
    <row r="382" spans="1:10" x14ac:dyDescent="0.25">
      <c r="A382" t="s">
        <v>143</v>
      </c>
      <c r="B382" t="s">
        <v>144</v>
      </c>
      <c r="C382" t="s">
        <v>1</v>
      </c>
      <c r="D382" t="s">
        <v>22</v>
      </c>
      <c r="E382" t="s">
        <v>34</v>
      </c>
      <c r="F382" t="s">
        <v>146</v>
      </c>
      <c r="G382">
        <v>2016</v>
      </c>
      <c r="H382">
        <v>7.3825801994999998E-4</v>
      </c>
      <c r="I382">
        <v>1.0325940689E-3</v>
      </c>
      <c r="J382">
        <v>6.5802315789299998E-4</v>
      </c>
    </row>
    <row r="383" spans="1:10" x14ac:dyDescent="0.25">
      <c r="A383" t="s">
        <v>143</v>
      </c>
      <c r="B383" t="s">
        <v>144</v>
      </c>
      <c r="C383" t="s">
        <v>3</v>
      </c>
      <c r="D383" t="s">
        <v>22</v>
      </c>
      <c r="E383" t="s">
        <v>34</v>
      </c>
      <c r="F383" t="s">
        <v>146</v>
      </c>
      <c r="G383">
        <v>2016</v>
      </c>
      <c r="H383">
        <v>0.16999175110799999</v>
      </c>
      <c r="I383">
        <v>0.177743477506</v>
      </c>
      <c r="J383">
        <v>0.16257862354200001</v>
      </c>
    </row>
    <row r="384" spans="1:10" x14ac:dyDescent="0.25">
      <c r="A384" t="s">
        <v>143</v>
      </c>
      <c r="B384" t="s">
        <v>144</v>
      </c>
      <c r="C384" t="s">
        <v>1</v>
      </c>
      <c r="D384" t="s">
        <v>22</v>
      </c>
      <c r="E384" t="s">
        <v>34</v>
      </c>
      <c r="F384" t="s">
        <v>7</v>
      </c>
      <c r="G384">
        <v>2016</v>
      </c>
      <c r="H384">
        <v>0.171536721846</v>
      </c>
      <c r="I384">
        <v>0.24297655977300001</v>
      </c>
      <c r="J384">
        <v>0.15151561499899999</v>
      </c>
    </row>
    <row r="385" spans="1:10" x14ac:dyDescent="0.25">
      <c r="A385" t="s">
        <v>143</v>
      </c>
      <c r="B385" t="s">
        <v>144</v>
      </c>
      <c r="C385" t="s">
        <v>3</v>
      </c>
      <c r="D385" t="s">
        <v>22</v>
      </c>
      <c r="E385" t="s">
        <v>34</v>
      </c>
      <c r="F385" t="s">
        <v>7</v>
      </c>
      <c r="G385">
        <v>2016</v>
      </c>
      <c r="H385">
        <v>24.466450848399901</v>
      </c>
      <c r="I385">
        <v>25.9326019435</v>
      </c>
      <c r="J385">
        <v>23.0827982301</v>
      </c>
    </row>
    <row r="386" spans="1:10" x14ac:dyDescent="0.25">
      <c r="A386" t="s">
        <v>143</v>
      </c>
      <c r="B386" t="s">
        <v>144</v>
      </c>
      <c r="C386" t="s">
        <v>1</v>
      </c>
      <c r="D386" t="s">
        <v>23</v>
      </c>
      <c r="E386" t="s">
        <v>34</v>
      </c>
      <c r="F386" t="s">
        <v>97</v>
      </c>
      <c r="G386">
        <v>2016</v>
      </c>
      <c r="H386">
        <v>0.88683474786299998</v>
      </c>
      <c r="I386">
        <v>1.25593420828</v>
      </c>
      <c r="J386">
        <v>0.77831096895899998</v>
      </c>
    </row>
    <row r="387" spans="1:10" x14ac:dyDescent="0.25">
      <c r="A387" t="s">
        <v>143</v>
      </c>
      <c r="B387" t="s">
        <v>144</v>
      </c>
      <c r="C387" t="s">
        <v>3</v>
      </c>
      <c r="D387" t="s">
        <v>23</v>
      </c>
      <c r="E387" t="s">
        <v>34</v>
      </c>
      <c r="F387" t="s">
        <v>97</v>
      </c>
      <c r="G387">
        <v>2016</v>
      </c>
      <c r="H387">
        <v>100.284581927</v>
      </c>
      <c r="I387">
        <v>106.04638823400001</v>
      </c>
      <c r="J387">
        <v>94.881854801800003</v>
      </c>
    </row>
    <row r="388" spans="1:10" x14ac:dyDescent="0.25">
      <c r="A388" t="s">
        <v>143</v>
      </c>
      <c r="B388" t="s">
        <v>144</v>
      </c>
      <c r="C388" t="s">
        <v>1</v>
      </c>
      <c r="D388" t="s">
        <v>23</v>
      </c>
      <c r="E388" t="s">
        <v>34</v>
      </c>
      <c r="F388" t="s">
        <v>146</v>
      </c>
      <c r="G388">
        <v>2016</v>
      </c>
      <c r="H388">
        <v>8.9475969333399998E-4</v>
      </c>
      <c r="I388">
        <v>1.2573171341E-3</v>
      </c>
      <c r="J388">
        <v>7.9986716430999996E-4</v>
      </c>
    </row>
    <row r="389" spans="1:10" x14ac:dyDescent="0.25">
      <c r="A389" t="s">
        <v>143</v>
      </c>
      <c r="B389" t="s">
        <v>144</v>
      </c>
      <c r="C389" t="s">
        <v>3</v>
      </c>
      <c r="D389" t="s">
        <v>23</v>
      </c>
      <c r="E389" t="s">
        <v>34</v>
      </c>
      <c r="F389" t="s">
        <v>146</v>
      </c>
      <c r="G389">
        <v>2016</v>
      </c>
      <c r="H389">
        <v>0.15830880157499999</v>
      </c>
      <c r="I389">
        <v>0.16458661362800001</v>
      </c>
      <c r="J389">
        <v>0.15162558875400001</v>
      </c>
    </row>
    <row r="390" spans="1:10" x14ac:dyDescent="0.25">
      <c r="A390" t="s">
        <v>143</v>
      </c>
      <c r="B390" t="s">
        <v>144</v>
      </c>
      <c r="C390" t="s">
        <v>1</v>
      </c>
      <c r="D390" t="s">
        <v>23</v>
      </c>
      <c r="E390" t="s">
        <v>34</v>
      </c>
      <c r="F390" t="s">
        <v>7</v>
      </c>
      <c r="G390">
        <v>2016</v>
      </c>
      <c r="H390">
        <v>0.33789449076099998</v>
      </c>
      <c r="I390">
        <v>0.47852573521399999</v>
      </c>
      <c r="J390">
        <v>0.296545651987</v>
      </c>
    </row>
    <row r="391" spans="1:10" x14ac:dyDescent="0.25">
      <c r="A391" t="s">
        <v>143</v>
      </c>
      <c r="B391" t="s">
        <v>144</v>
      </c>
      <c r="C391" t="s">
        <v>3</v>
      </c>
      <c r="D391" t="s">
        <v>23</v>
      </c>
      <c r="E391" t="s">
        <v>34</v>
      </c>
      <c r="F391" t="s">
        <v>7</v>
      </c>
      <c r="G391">
        <v>2016</v>
      </c>
      <c r="H391">
        <v>37.1320597717</v>
      </c>
      <c r="I391">
        <v>39.2654658453</v>
      </c>
      <c r="J391">
        <v>35.131608828099999</v>
      </c>
    </row>
    <row r="392" spans="1:10" x14ac:dyDescent="0.25">
      <c r="A392" t="s">
        <v>143</v>
      </c>
      <c r="B392" t="s">
        <v>144</v>
      </c>
      <c r="C392" t="s">
        <v>1</v>
      </c>
      <c r="D392" t="s">
        <v>24</v>
      </c>
      <c r="E392" t="s">
        <v>34</v>
      </c>
      <c r="F392" t="s">
        <v>97</v>
      </c>
      <c r="G392">
        <v>2016</v>
      </c>
      <c r="H392">
        <v>1.3063686641300001</v>
      </c>
      <c r="I392">
        <v>1.8774537442499999</v>
      </c>
      <c r="J392">
        <v>1.1532543905899999</v>
      </c>
    </row>
    <row r="393" spans="1:10" x14ac:dyDescent="0.25">
      <c r="A393" t="s">
        <v>143</v>
      </c>
      <c r="B393" t="s">
        <v>144</v>
      </c>
      <c r="C393" t="s">
        <v>3</v>
      </c>
      <c r="D393" t="s">
        <v>24</v>
      </c>
      <c r="E393" t="s">
        <v>34</v>
      </c>
      <c r="F393" t="s">
        <v>97</v>
      </c>
      <c r="G393">
        <v>2016</v>
      </c>
      <c r="H393">
        <v>96.317014630000003</v>
      </c>
      <c r="I393">
        <v>102.499855654</v>
      </c>
      <c r="J393">
        <v>90.4061357442</v>
      </c>
    </row>
    <row r="394" spans="1:10" x14ac:dyDescent="0.25">
      <c r="A394" t="s">
        <v>143</v>
      </c>
      <c r="B394" t="s">
        <v>144</v>
      </c>
      <c r="C394" t="s">
        <v>1</v>
      </c>
      <c r="D394" t="s">
        <v>24</v>
      </c>
      <c r="E394" t="s">
        <v>34</v>
      </c>
      <c r="F394" t="s">
        <v>146</v>
      </c>
      <c r="G394">
        <v>2016</v>
      </c>
      <c r="H394">
        <v>1.03946419284E-3</v>
      </c>
      <c r="I394">
        <v>1.4834828894300001E-3</v>
      </c>
      <c r="J394">
        <v>9.2808509932799997E-4</v>
      </c>
    </row>
    <row r="395" spans="1:10" x14ac:dyDescent="0.25">
      <c r="A395" t="s">
        <v>143</v>
      </c>
      <c r="B395" t="s">
        <v>144</v>
      </c>
      <c r="C395" t="s">
        <v>3</v>
      </c>
      <c r="D395" t="s">
        <v>24</v>
      </c>
      <c r="E395" t="s">
        <v>34</v>
      </c>
      <c r="F395" t="s">
        <v>146</v>
      </c>
      <c r="G395">
        <v>2016</v>
      </c>
      <c r="H395">
        <v>0.12915070731600001</v>
      </c>
      <c r="I395">
        <v>0.136080965172</v>
      </c>
      <c r="J395">
        <v>0.122539730327</v>
      </c>
    </row>
    <row r="396" spans="1:10" x14ac:dyDescent="0.25">
      <c r="A396" t="s">
        <v>143</v>
      </c>
      <c r="B396" t="s">
        <v>144</v>
      </c>
      <c r="C396" t="s">
        <v>1</v>
      </c>
      <c r="D396" t="s">
        <v>24</v>
      </c>
      <c r="E396" t="s">
        <v>34</v>
      </c>
      <c r="F396" t="s">
        <v>7</v>
      </c>
      <c r="G396">
        <v>2016</v>
      </c>
      <c r="H396">
        <v>0.62531857594499995</v>
      </c>
      <c r="I396">
        <v>0.89867947233199996</v>
      </c>
      <c r="J396">
        <v>0.55202747357999904</v>
      </c>
    </row>
    <row r="397" spans="1:10" x14ac:dyDescent="0.25">
      <c r="A397" t="s">
        <v>143</v>
      </c>
      <c r="B397" t="s">
        <v>144</v>
      </c>
      <c r="C397" t="s">
        <v>3</v>
      </c>
      <c r="D397" t="s">
        <v>24</v>
      </c>
      <c r="E397" t="s">
        <v>34</v>
      </c>
      <c r="F397" t="s">
        <v>7</v>
      </c>
      <c r="G397">
        <v>2016</v>
      </c>
      <c r="H397">
        <v>44.964375551800003</v>
      </c>
      <c r="I397">
        <v>47.850756393700003</v>
      </c>
      <c r="J397">
        <v>42.204956781500002</v>
      </c>
    </row>
    <row r="398" spans="1:10" x14ac:dyDescent="0.25">
      <c r="A398" t="s">
        <v>143</v>
      </c>
      <c r="B398" t="s">
        <v>144</v>
      </c>
      <c r="C398" t="s">
        <v>1</v>
      </c>
      <c r="D398" t="s">
        <v>25</v>
      </c>
      <c r="E398" t="s">
        <v>34</v>
      </c>
      <c r="F398" t="s">
        <v>97</v>
      </c>
      <c r="G398">
        <v>2016</v>
      </c>
      <c r="H398">
        <v>2.0111732528799999</v>
      </c>
      <c r="I398">
        <v>2.8401155334900001</v>
      </c>
      <c r="J398">
        <v>1.7790238658999999</v>
      </c>
    </row>
    <row r="399" spans="1:10" x14ac:dyDescent="0.25">
      <c r="A399" t="s">
        <v>143</v>
      </c>
      <c r="B399" t="s">
        <v>144</v>
      </c>
      <c r="C399" t="s">
        <v>3</v>
      </c>
      <c r="D399" t="s">
        <v>25</v>
      </c>
      <c r="E399" t="s">
        <v>34</v>
      </c>
      <c r="F399" t="s">
        <v>97</v>
      </c>
      <c r="G399">
        <v>2016</v>
      </c>
      <c r="H399">
        <v>105.98518609600001</v>
      </c>
      <c r="I399">
        <v>112.657309993</v>
      </c>
      <c r="J399">
        <v>99.633499461200003</v>
      </c>
    </row>
    <row r="400" spans="1:10" x14ac:dyDescent="0.25">
      <c r="A400" t="s">
        <v>143</v>
      </c>
      <c r="B400" t="s">
        <v>144</v>
      </c>
      <c r="C400" t="s">
        <v>1</v>
      </c>
      <c r="D400" t="s">
        <v>25</v>
      </c>
      <c r="E400" t="s">
        <v>34</v>
      </c>
      <c r="F400" t="s">
        <v>146</v>
      </c>
      <c r="G400">
        <v>2016</v>
      </c>
      <c r="H400">
        <v>1.1961536890200001E-3</v>
      </c>
      <c r="I400">
        <v>1.69840642629E-3</v>
      </c>
      <c r="J400">
        <v>1.0660183194099999E-3</v>
      </c>
    </row>
    <row r="401" spans="1:10" x14ac:dyDescent="0.25">
      <c r="A401" t="s">
        <v>143</v>
      </c>
      <c r="B401" t="s">
        <v>144</v>
      </c>
      <c r="C401" t="s">
        <v>3</v>
      </c>
      <c r="D401" t="s">
        <v>25</v>
      </c>
      <c r="E401" t="s">
        <v>34</v>
      </c>
      <c r="F401" t="s">
        <v>146</v>
      </c>
      <c r="G401">
        <v>2016</v>
      </c>
      <c r="H401">
        <v>9.8755448179099994E-2</v>
      </c>
      <c r="I401">
        <v>0.103636202952</v>
      </c>
      <c r="J401">
        <v>9.3790738389399997E-2</v>
      </c>
    </row>
    <row r="402" spans="1:10" x14ac:dyDescent="0.25">
      <c r="A402" t="s">
        <v>143</v>
      </c>
      <c r="B402" t="s">
        <v>144</v>
      </c>
      <c r="C402" t="s">
        <v>1</v>
      </c>
      <c r="D402" t="s">
        <v>25</v>
      </c>
      <c r="E402" t="s">
        <v>34</v>
      </c>
      <c r="F402" t="s">
        <v>7</v>
      </c>
      <c r="G402">
        <v>2016</v>
      </c>
      <c r="H402">
        <v>1.1378797675700001</v>
      </c>
      <c r="I402">
        <v>1.6068779745699999</v>
      </c>
      <c r="J402">
        <v>1.00653449926</v>
      </c>
    </row>
    <row r="403" spans="1:10" x14ac:dyDescent="0.25">
      <c r="A403" t="s">
        <v>143</v>
      </c>
      <c r="B403" t="s">
        <v>144</v>
      </c>
      <c r="C403" t="s">
        <v>3</v>
      </c>
      <c r="D403" t="s">
        <v>25</v>
      </c>
      <c r="E403" t="s">
        <v>34</v>
      </c>
      <c r="F403" t="s">
        <v>7</v>
      </c>
      <c r="G403">
        <v>2016</v>
      </c>
      <c r="H403">
        <v>55.8690834257999</v>
      </c>
      <c r="I403">
        <v>59.386230117099998</v>
      </c>
      <c r="J403">
        <v>52.520852190899902</v>
      </c>
    </row>
    <row r="404" spans="1:10" x14ac:dyDescent="0.25">
      <c r="A404" t="s">
        <v>143</v>
      </c>
      <c r="B404" t="s">
        <v>144</v>
      </c>
      <c r="C404" t="s">
        <v>1</v>
      </c>
      <c r="D404" t="s">
        <v>26</v>
      </c>
      <c r="E404" t="s">
        <v>34</v>
      </c>
      <c r="F404" t="s">
        <v>97</v>
      </c>
      <c r="G404">
        <v>2016</v>
      </c>
      <c r="H404">
        <v>2.8675737779300001</v>
      </c>
      <c r="I404">
        <v>4.0692906318200004</v>
      </c>
      <c r="J404">
        <v>2.5801724230800001</v>
      </c>
    </row>
    <row r="405" spans="1:10" x14ac:dyDescent="0.25">
      <c r="A405" t="s">
        <v>143</v>
      </c>
      <c r="B405" t="s">
        <v>144</v>
      </c>
      <c r="C405" t="s">
        <v>3</v>
      </c>
      <c r="D405" t="s">
        <v>26</v>
      </c>
      <c r="E405" t="s">
        <v>34</v>
      </c>
      <c r="F405" t="s">
        <v>97</v>
      </c>
      <c r="G405">
        <v>2016</v>
      </c>
      <c r="H405">
        <v>117.91496107</v>
      </c>
      <c r="I405">
        <v>125.382186672</v>
      </c>
      <c r="J405">
        <v>110.60024803</v>
      </c>
    </row>
    <row r="406" spans="1:10" x14ac:dyDescent="0.25">
      <c r="A406" t="s">
        <v>143</v>
      </c>
      <c r="B406" t="s">
        <v>144</v>
      </c>
      <c r="C406" t="s">
        <v>1</v>
      </c>
      <c r="D406" t="s">
        <v>26</v>
      </c>
      <c r="E406" t="s">
        <v>34</v>
      </c>
      <c r="F406" t="s">
        <v>146</v>
      </c>
      <c r="G406">
        <v>2016</v>
      </c>
      <c r="H406">
        <v>1.20396251739E-3</v>
      </c>
      <c r="I406">
        <v>1.71142101107E-3</v>
      </c>
      <c r="J406">
        <v>1.0864559856600001E-3</v>
      </c>
    </row>
    <row r="407" spans="1:10" x14ac:dyDescent="0.25">
      <c r="A407" t="s">
        <v>143</v>
      </c>
      <c r="B407" t="s">
        <v>144</v>
      </c>
      <c r="C407" t="s">
        <v>3</v>
      </c>
      <c r="D407" t="s">
        <v>26</v>
      </c>
      <c r="E407" t="s">
        <v>34</v>
      </c>
      <c r="F407" t="s">
        <v>146</v>
      </c>
      <c r="G407">
        <v>2016</v>
      </c>
      <c r="H407">
        <v>7.6153608447500007E-2</v>
      </c>
      <c r="I407">
        <v>8.01010633832E-2</v>
      </c>
      <c r="J407">
        <v>7.2194486974399993E-2</v>
      </c>
    </row>
    <row r="408" spans="1:10" x14ac:dyDescent="0.25">
      <c r="A408" t="s">
        <v>143</v>
      </c>
      <c r="B408" t="s">
        <v>144</v>
      </c>
      <c r="C408" t="s">
        <v>1</v>
      </c>
      <c r="D408" t="s">
        <v>26</v>
      </c>
      <c r="E408" t="s">
        <v>34</v>
      </c>
      <c r="F408" t="s">
        <v>7</v>
      </c>
      <c r="G408">
        <v>2016</v>
      </c>
      <c r="H408">
        <v>1.85003002897</v>
      </c>
      <c r="I408">
        <v>2.6253238620800001</v>
      </c>
      <c r="J408">
        <v>1.6646115609500001</v>
      </c>
    </row>
    <row r="409" spans="1:10" x14ac:dyDescent="0.25">
      <c r="A409" t="s">
        <v>143</v>
      </c>
      <c r="B409" t="s">
        <v>144</v>
      </c>
      <c r="C409" t="s">
        <v>3</v>
      </c>
      <c r="D409" t="s">
        <v>26</v>
      </c>
      <c r="E409" t="s">
        <v>34</v>
      </c>
      <c r="F409" t="s">
        <v>7</v>
      </c>
      <c r="G409">
        <v>2016</v>
      </c>
      <c r="H409">
        <v>69.589618207800001</v>
      </c>
      <c r="I409">
        <v>73.996534632999996</v>
      </c>
      <c r="J409">
        <v>65.272709792099903</v>
      </c>
    </row>
    <row r="410" spans="1:10" x14ac:dyDescent="0.25">
      <c r="A410" t="s">
        <v>143</v>
      </c>
      <c r="B410" t="s">
        <v>144</v>
      </c>
      <c r="C410" t="s">
        <v>1</v>
      </c>
      <c r="D410" t="s">
        <v>27</v>
      </c>
      <c r="E410" t="s">
        <v>34</v>
      </c>
      <c r="F410" t="s">
        <v>97</v>
      </c>
      <c r="G410">
        <v>2016</v>
      </c>
      <c r="H410">
        <v>2.8794556615800002</v>
      </c>
      <c r="I410">
        <v>3.94185816227</v>
      </c>
      <c r="J410">
        <v>2.5183194529300001</v>
      </c>
    </row>
    <row r="411" spans="1:10" x14ac:dyDescent="0.25">
      <c r="A411" t="s">
        <v>143</v>
      </c>
      <c r="B411" t="s">
        <v>144</v>
      </c>
      <c r="C411" t="s">
        <v>3</v>
      </c>
      <c r="D411" t="s">
        <v>27</v>
      </c>
      <c r="E411" t="s">
        <v>34</v>
      </c>
      <c r="F411" t="s">
        <v>97</v>
      </c>
      <c r="G411">
        <v>2016</v>
      </c>
      <c r="H411">
        <v>103.366046113</v>
      </c>
      <c r="I411">
        <v>109.699285125</v>
      </c>
      <c r="J411">
        <v>96.9551309979</v>
      </c>
    </row>
    <row r="412" spans="1:10" x14ac:dyDescent="0.25">
      <c r="A412" t="s">
        <v>143</v>
      </c>
      <c r="B412" t="s">
        <v>144</v>
      </c>
      <c r="C412" t="s">
        <v>1</v>
      </c>
      <c r="D412" t="s">
        <v>27</v>
      </c>
      <c r="E412" t="s">
        <v>34</v>
      </c>
      <c r="F412" t="s">
        <v>146</v>
      </c>
      <c r="G412">
        <v>2016</v>
      </c>
      <c r="H412">
        <v>1.1414538079899999E-3</v>
      </c>
      <c r="I412">
        <v>1.55010303744E-3</v>
      </c>
      <c r="J412">
        <v>1.00910620146E-3</v>
      </c>
    </row>
    <row r="413" spans="1:10" x14ac:dyDescent="0.25">
      <c r="A413" t="s">
        <v>143</v>
      </c>
      <c r="B413" t="s">
        <v>144</v>
      </c>
      <c r="C413" t="s">
        <v>3</v>
      </c>
      <c r="D413" t="s">
        <v>27</v>
      </c>
      <c r="E413" t="s">
        <v>34</v>
      </c>
      <c r="F413" t="s">
        <v>146</v>
      </c>
      <c r="G413">
        <v>2016</v>
      </c>
      <c r="H413">
        <v>5.8094314106000002E-2</v>
      </c>
      <c r="I413">
        <v>6.1015121822400001E-2</v>
      </c>
      <c r="J413">
        <v>5.5233933948400003E-2</v>
      </c>
    </row>
    <row r="414" spans="1:10" x14ac:dyDescent="0.25">
      <c r="A414" t="s">
        <v>143</v>
      </c>
      <c r="B414" t="s">
        <v>144</v>
      </c>
      <c r="C414" t="s">
        <v>1</v>
      </c>
      <c r="D414" t="s">
        <v>27</v>
      </c>
      <c r="E414" t="s">
        <v>34</v>
      </c>
      <c r="F414" t="s">
        <v>7</v>
      </c>
      <c r="G414">
        <v>2016</v>
      </c>
      <c r="H414">
        <v>2.9266161520199998</v>
      </c>
      <c r="I414">
        <v>4.0064189633499998</v>
      </c>
      <c r="J414">
        <v>2.5595651585299999</v>
      </c>
    </row>
    <row r="415" spans="1:10" x14ac:dyDescent="0.25">
      <c r="A415" t="s">
        <v>143</v>
      </c>
      <c r="B415" t="s">
        <v>144</v>
      </c>
      <c r="C415" t="s">
        <v>3</v>
      </c>
      <c r="D415" t="s">
        <v>27</v>
      </c>
      <c r="E415" t="s">
        <v>34</v>
      </c>
      <c r="F415" t="s">
        <v>7</v>
      </c>
      <c r="G415">
        <v>2016</v>
      </c>
      <c r="H415">
        <v>89.8023803106</v>
      </c>
      <c r="I415">
        <v>95.304573339399994</v>
      </c>
      <c r="J415">
        <v>84.232703816500006</v>
      </c>
    </row>
    <row r="416" spans="1:10" x14ac:dyDescent="0.25">
      <c r="A416" t="s">
        <v>143</v>
      </c>
      <c r="B416" t="s">
        <v>144</v>
      </c>
      <c r="C416" t="s">
        <v>1</v>
      </c>
      <c r="D416" t="s">
        <v>28</v>
      </c>
      <c r="E416" t="s">
        <v>34</v>
      </c>
      <c r="F416" t="s">
        <v>97</v>
      </c>
      <c r="G416">
        <v>2016</v>
      </c>
      <c r="H416">
        <v>3.3679849803700002</v>
      </c>
      <c r="I416">
        <v>4.5559794132700002</v>
      </c>
      <c r="J416">
        <v>2.9930942794200002</v>
      </c>
    </row>
    <row r="417" spans="1:10" x14ac:dyDescent="0.25">
      <c r="A417" t="s">
        <v>143</v>
      </c>
      <c r="B417" t="s">
        <v>144</v>
      </c>
      <c r="C417" t="s">
        <v>3</v>
      </c>
      <c r="D417" t="s">
        <v>28</v>
      </c>
      <c r="E417" t="s">
        <v>34</v>
      </c>
      <c r="F417" t="s">
        <v>97</v>
      </c>
      <c r="G417">
        <v>2016</v>
      </c>
      <c r="H417">
        <v>121.058089618</v>
      </c>
      <c r="I417">
        <v>129.57639309699999</v>
      </c>
      <c r="J417">
        <v>113.267196629</v>
      </c>
    </row>
    <row r="418" spans="1:10" x14ac:dyDescent="0.25">
      <c r="A418" t="s">
        <v>143</v>
      </c>
      <c r="B418" t="s">
        <v>144</v>
      </c>
      <c r="C418" t="s">
        <v>1</v>
      </c>
      <c r="D418" t="s">
        <v>28</v>
      </c>
      <c r="E418" t="s">
        <v>34</v>
      </c>
      <c r="F418" t="s">
        <v>146</v>
      </c>
      <c r="G418">
        <v>2016</v>
      </c>
      <c r="H418">
        <v>9.5324288225000003E-4</v>
      </c>
      <c r="I418">
        <v>1.31140536101E-3</v>
      </c>
      <c r="J418">
        <v>8.3919016031800005E-4</v>
      </c>
    </row>
    <row r="419" spans="1:10" x14ac:dyDescent="0.25">
      <c r="A419" t="s">
        <v>143</v>
      </c>
      <c r="B419" t="s">
        <v>144</v>
      </c>
      <c r="C419" t="s">
        <v>3</v>
      </c>
      <c r="D419" t="s">
        <v>28</v>
      </c>
      <c r="E419" t="s">
        <v>34</v>
      </c>
      <c r="F419" t="s">
        <v>146</v>
      </c>
      <c r="G419">
        <v>2016</v>
      </c>
      <c r="H419">
        <v>4.5655144751399999E-2</v>
      </c>
      <c r="I419">
        <v>4.8235134255500002E-2</v>
      </c>
      <c r="J419">
        <v>4.3071531458800001E-2</v>
      </c>
    </row>
    <row r="420" spans="1:10" x14ac:dyDescent="0.25">
      <c r="A420" t="s">
        <v>143</v>
      </c>
      <c r="B420" t="s">
        <v>144</v>
      </c>
      <c r="C420" t="s">
        <v>1</v>
      </c>
      <c r="D420" t="s">
        <v>28</v>
      </c>
      <c r="E420" t="s">
        <v>34</v>
      </c>
      <c r="F420" t="s">
        <v>7</v>
      </c>
      <c r="G420">
        <v>2016</v>
      </c>
      <c r="H420">
        <v>3.9282204688100002</v>
      </c>
      <c r="I420">
        <v>5.3138276123499999</v>
      </c>
      <c r="J420">
        <v>3.49096990693999</v>
      </c>
    </row>
    <row r="421" spans="1:10" x14ac:dyDescent="0.25">
      <c r="A421" t="s">
        <v>143</v>
      </c>
      <c r="B421" t="s">
        <v>144</v>
      </c>
      <c r="C421" t="s">
        <v>3</v>
      </c>
      <c r="D421" t="s">
        <v>28</v>
      </c>
      <c r="E421" t="s">
        <v>34</v>
      </c>
      <c r="F421" t="s">
        <v>7</v>
      </c>
      <c r="G421">
        <v>2016</v>
      </c>
      <c r="H421">
        <v>120.25466372099901</v>
      </c>
      <c r="I421">
        <v>128.71643379899999</v>
      </c>
      <c r="J421">
        <v>112.515476531</v>
      </c>
    </row>
    <row r="422" spans="1:10" x14ac:dyDescent="0.25">
      <c r="A422" t="s">
        <v>143</v>
      </c>
      <c r="B422" t="s">
        <v>144</v>
      </c>
      <c r="C422" t="s">
        <v>1</v>
      </c>
      <c r="D422" t="s">
        <v>147</v>
      </c>
      <c r="E422" t="s">
        <v>34</v>
      </c>
      <c r="F422" t="s">
        <v>97</v>
      </c>
      <c r="G422">
        <v>2016</v>
      </c>
      <c r="H422">
        <v>3.2752506782999999</v>
      </c>
      <c r="I422">
        <v>4.64618131768</v>
      </c>
      <c r="J422">
        <v>2.8617374297699998</v>
      </c>
    </row>
    <row r="423" spans="1:10" x14ac:dyDescent="0.25">
      <c r="A423" t="s">
        <v>143</v>
      </c>
      <c r="B423" t="s">
        <v>144</v>
      </c>
      <c r="C423" t="s">
        <v>3</v>
      </c>
      <c r="D423" t="s">
        <v>147</v>
      </c>
      <c r="E423" t="s">
        <v>34</v>
      </c>
      <c r="F423" t="s">
        <v>97</v>
      </c>
      <c r="G423">
        <v>2016</v>
      </c>
      <c r="H423">
        <v>125.412420799</v>
      </c>
      <c r="I423">
        <v>135.84787519599999</v>
      </c>
      <c r="J423">
        <v>116.379777953</v>
      </c>
    </row>
    <row r="424" spans="1:10" x14ac:dyDescent="0.25">
      <c r="A424" t="s">
        <v>143</v>
      </c>
      <c r="B424" t="s">
        <v>144</v>
      </c>
      <c r="C424" t="s">
        <v>1</v>
      </c>
      <c r="D424" t="s">
        <v>147</v>
      </c>
      <c r="E424" t="s">
        <v>34</v>
      </c>
      <c r="F424" t="s">
        <v>146</v>
      </c>
      <c r="G424">
        <v>2016</v>
      </c>
      <c r="H424">
        <v>7.8661724011099996E-4</v>
      </c>
      <c r="I424">
        <v>1.10053818413E-3</v>
      </c>
      <c r="J424">
        <v>6.8892582354999996E-4</v>
      </c>
    </row>
    <row r="425" spans="1:10" x14ac:dyDescent="0.25">
      <c r="A425" t="s">
        <v>143</v>
      </c>
      <c r="B425" t="s">
        <v>144</v>
      </c>
      <c r="C425" t="s">
        <v>3</v>
      </c>
      <c r="D425" t="s">
        <v>147</v>
      </c>
      <c r="E425" t="s">
        <v>34</v>
      </c>
      <c r="F425" t="s">
        <v>146</v>
      </c>
      <c r="G425">
        <v>2016</v>
      </c>
      <c r="H425">
        <v>3.3672349105399998E-2</v>
      </c>
      <c r="I425">
        <v>3.5961930648600003E-2</v>
      </c>
      <c r="J425">
        <v>3.1461377338800001E-2</v>
      </c>
    </row>
    <row r="426" spans="1:10" x14ac:dyDescent="0.25">
      <c r="A426" t="s">
        <v>143</v>
      </c>
      <c r="B426" t="s">
        <v>144</v>
      </c>
      <c r="C426" t="s">
        <v>1</v>
      </c>
      <c r="D426" t="s">
        <v>147</v>
      </c>
      <c r="E426" t="s">
        <v>34</v>
      </c>
      <c r="F426" t="s">
        <v>7</v>
      </c>
      <c r="G426">
        <v>2016</v>
      </c>
      <c r="H426">
        <v>5.4342814449599999</v>
      </c>
      <c r="I426">
        <v>7.7089235006800001</v>
      </c>
      <c r="J426">
        <v>4.7481820912099897</v>
      </c>
    </row>
    <row r="427" spans="1:10" x14ac:dyDescent="0.25">
      <c r="A427" t="s">
        <v>143</v>
      </c>
      <c r="B427" t="s">
        <v>144</v>
      </c>
      <c r="C427" t="s">
        <v>3</v>
      </c>
      <c r="D427" t="s">
        <v>147</v>
      </c>
      <c r="E427" t="s">
        <v>34</v>
      </c>
      <c r="F427" t="s">
        <v>7</v>
      </c>
      <c r="G427">
        <v>2016</v>
      </c>
      <c r="H427">
        <v>164.59512810499999</v>
      </c>
      <c r="I427">
        <v>178.29094022799899</v>
      </c>
      <c r="J427">
        <v>152.74040911500001</v>
      </c>
    </row>
    <row r="428" spans="1:10" x14ac:dyDescent="0.25">
      <c r="A428" t="s">
        <v>143</v>
      </c>
      <c r="B428" t="s">
        <v>144</v>
      </c>
      <c r="C428" t="s">
        <v>1</v>
      </c>
      <c r="D428" t="s">
        <v>148</v>
      </c>
      <c r="E428" t="s">
        <v>34</v>
      </c>
      <c r="F428" t="s">
        <v>97</v>
      </c>
      <c r="G428">
        <v>2016</v>
      </c>
      <c r="H428">
        <v>2.69570059623</v>
      </c>
      <c r="I428">
        <v>3.58313650894</v>
      </c>
      <c r="J428">
        <v>2.3603792165900002</v>
      </c>
    </row>
    <row r="429" spans="1:10" x14ac:dyDescent="0.25">
      <c r="A429" t="s">
        <v>143</v>
      </c>
      <c r="B429" t="s">
        <v>144</v>
      </c>
      <c r="C429" t="s">
        <v>3</v>
      </c>
      <c r="D429" t="s">
        <v>148</v>
      </c>
      <c r="E429" t="s">
        <v>34</v>
      </c>
      <c r="F429" t="s">
        <v>97</v>
      </c>
      <c r="G429">
        <v>2016</v>
      </c>
      <c r="H429">
        <v>133.133948562</v>
      </c>
      <c r="I429">
        <v>142.80534436600001</v>
      </c>
      <c r="J429">
        <v>124.276509582</v>
      </c>
    </row>
    <row r="430" spans="1:10" x14ac:dyDescent="0.25">
      <c r="A430" t="s">
        <v>143</v>
      </c>
      <c r="B430" t="s">
        <v>144</v>
      </c>
      <c r="C430" t="s">
        <v>1</v>
      </c>
      <c r="D430" t="s">
        <v>148</v>
      </c>
      <c r="E430" t="s">
        <v>34</v>
      </c>
      <c r="F430" t="s">
        <v>146</v>
      </c>
      <c r="G430">
        <v>2016</v>
      </c>
      <c r="H430">
        <v>6.4875540652900002E-4</v>
      </c>
      <c r="I430">
        <v>8.6912507598100003E-4</v>
      </c>
      <c r="J430">
        <v>5.6948739958599995E-4</v>
      </c>
    </row>
    <row r="431" spans="1:10" x14ac:dyDescent="0.25">
      <c r="A431" t="s">
        <v>143</v>
      </c>
      <c r="B431" t="s">
        <v>144</v>
      </c>
      <c r="C431" t="s">
        <v>3</v>
      </c>
      <c r="D431" t="s">
        <v>148</v>
      </c>
      <c r="E431" t="s">
        <v>34</v>
      </c>
      <c r="F431" t="s">
        <v>146</v>
      </c>
      <c r="G431">
        <v>2016</v>
      </c>
      <c r="H431">
        <v>2.7886634295899999E-2</v>
      </c>
      <c r="I431">
        <v>2.9801617276E-2</v>
      </c>
      <c r="J431">
        <v>2.6139046784199999E-2</v>
      </c>
    </row>
    <row r="432" spans="1:10" x14ac:dyDescent="0.25">
      <c r="A432" t="s">
        <v>143</v>
      </c>
      <c r="B432" t="s">
        <v>144</v>
      </c>
      <c r="C432" t="s">
        <v>1</v>
      </c>
      <c r="D432" t="s">
        <v>148</v>
      </c>
      <c r="E432" t="s">
        <v>34</v>
      </c>
      <c r="F432" t="s">
        <v>7</v>
      </c>
      <c r="G432">
        <v>2016</v>
      </c>
      <c r="H432">
        <v>7.6215958554299998</v>
      </c>
      <c r="I432">
        <v>10.1306570931</v>
      </c>
      <c r="J432">
        <v>6.6735365491299996</v>
      </c>
    </row>
    <row r="433" spans="1:10" x14ac:dyDescent="0.25">
      <c r="A433" t="s">
        <v>143</v>
      </c>
      <c r="B433" t="s">
        <v>144</v>
      </c>
      <c r="C433" t="s">
        <v>3</v>
      </c>
      <c r="D433" t="s">
        <v>148</v>
      </c>
      <c r="E433" t="s">
        <v>34</v>
      </c>
      <c r="F433" t="s">
        <v>7</v>
      </c>
      <c r="G433">
        <v>2016</v>
      </c>
      <c r="H433">
        <v>249.37551426799999</v>
      </c>
      <c r="I433">
        <v>267.49117393699999</v>
      </c>
      <c r="J433">
        <v>232.78449128299999</v>
      </c>
    </row>
    <row r="434" spans="1:10" x14ac:dyDescent="0.25">
      <c r="A434" t="s">
        <v>143</v>
      </c>
      <c r="B434" t="s">
        <v>144</v>
      </c>
      <c r="C434" t="s">
        <v>1</v>
      </c>
      <c r="D434" t="s">
        <v>149</v>
      </c>
      <c r="E434" t="s">
        <v>34</v>
      </c>
      <c r="F434" t="s">
        <v>97</v>
      </c>
      <c r="G434">
        <v>2016</v>
      </c>
      <c r="H434">
        <v>1.79839511533</v>
      </c>
      <c r="I434">
        <v>2.4247619731799999</v>
      </c>
      <c r="J434">
        <v>1.5495726218700001</v>
      </c>
    </row>
    <row r="435" spans="1:10" x14ac:dyDescent="0.25">
      <c r="A435" t="s">
        <v>143</v>
      </c>
      <c r="B435" t="s">
        <v>144</v>
      </c>
      <c r="C435" t="s">
        <v>3</v>
      </c>
      <c r="D435" t="s">
        <v>149</v>
      </c>
      <c r="E435" t="s">
        <v>34</v>
      </c>
      <c r="F435" t="s">
        <v>97</v>
      </c>
      <c r="G435">
        <v>2016</v>
      </c>
      <c r="H435">
        <v>97.755520452699997</v>
      </c>
      <c r="I435">
        <v>105.740183802</v>
      </c>
      <c r="J435">
        <v>90.742531610399993</v>
      </c>
    </row>
    <row r="436" spans="1:10" x14ac:dyDescent="0.25">
      <c r="A436" t="s">
        <v>143</v>
      </c>
      <c r="B436" t="s">
        <v>144</v>
      </c>
      <c r="C436" t="s">
        <v>1</v>
      </c>
      <c r="D436" t="s">
        <v>149</v>
      </c>
      <c r="E436" t="s">
        <v>34</v>
      </c>
      <c r="F436" t="s">
        <v>146</v>
      </c>
      <c r="G436">
        <v>2016</v>
      </c>
      <c r="H436">
        <v>6.4988909455100002E-4</v>
      </c>
      <c r="I436">
        <v>8.7257649857900004E-4</v>
      </c>
      <c r="J436">
        <v>5.6384358385700003E-4</v>
      </c>
    </row>
    <row r="437" spans="1:10" x14ac:dyDescent="0.25">
      <c r="A437" t="s">
        <v>143</v>
      </c>
      <c r="B437" t="s">
        <v>144</v>
      </c>
      <c r="C437" t="s">
        <v>3</v>
      </c>
      <c r="D437" t="s">
        <v>149</v>
      </c>
      <c r="E437" t="s">
        <v>34</v>
      </c>
      <c r="F437" t="s">
        <v>146</v>
      </c>
      <c r="G437">
        <v>2016</v>
      </c>
      <c r="H437">
        <v>2.0973996032500001E-2</v>
      </c>
      <c r="I437">
        <v>2.25720684236E-2</v>
      </c>
      <c r="J437">
        <v>1.95383464854E-2</v>
      </c>
    </row>
    <row r="438" spans="1:10" x14ac:dyDescent="0.25">
      <c r="A438" t="s">
        <v>143</v>
      </c>
      <c r="B438" t="s">
        <v>144</v>
      </c>
      <c r="C438" t="s">
        <v>1</v>
      </c>
      <c r="D438" t="s">
        <v>149</v>
      </c>
      <c r="E438" t="s">
        <v>34</v>
      </c>
      <c r="F438" t="s">
        <v>7</v>
      </c>
      <c r="G438">
        <v>2016</v>
      </c>
      <c r="H438">
        <v>12.1886905029</v>
      </c>
      <c r="I438">
        <v>16.433915429599999</v>
      </c>
      <c r="J438">
        <v>10.502286699300001</v>
      </c>
    </row>
    <row r="439" spans="1:10" x14ac:dyDescent="0.25">
      <c r="A439" t="s">
        <v>143</v>
      </c>
      <c r="B439" t="s">
        <v>144</v>
      </c>
      <c r="C439" t="s">
        <v>3</v>
      </c>
      <c r="D439" t="s">
        <v>149</v>
      </c>
      <c r="E439" t="s">
        <v>34</v>
      </c>
      <c r="F439" t="s">
        <v>7</v>
      </c>
      <c r="G439">
        <v>2016</v>
      </c>
      <c r="H439">
        <v>315.04962035199998</v>
      </c>
      <c r="I439">
        <v>340.78284897499998</v>
      </c>
      <c r="J439">
        <v>292.44793543399999</v>
      </c>
    </row>
    <row r="440" spans="1:10" x14ac:dyDescent="0.25">
      <c r="A440" t="s">
        <v>143</v>
      </c>
      <c r="B440" t="s">
        <v>144</v>
      </c>
      <c r="C440" t="s">
        <v>1</v>
      </c>
      <c r="D440" t="s">
        <v>150</v>
      </c>
      <c r="E440" t="s">
        <v>34</v>
      </c>
      <c r="F440" t="s">
        <v>97</v>
      </c>
      <c r="G440">
        <v>2016</v>
      </c>
      <c r="H440">
        <v>0.57304740831099998</v>
      </c>
      <c r="I440">
        <v>0.75924178842199996</v>
      </c>
      <c r="J440">
        <v>0.498334565964</v>
      </c>
    </row>
    <row r="441" spans="1:10" x14ac:dyDescent="0.25">
      <c r="A441" t="s">
        <v>143</v>
      </c>
      <c r="B441" t="s">
        <v>144</v>
      </c>
      <c r="C441" t="s">
        <v>3</v>
      </c>
      <c r="D441" t="s">
        <v>150</v>
      </c>
      <c r="E441" t="s">
        <v>34</v>
      </c>
      <c r="F441" t="s">
        <v>97</v>
      </c>
      <c r="G441">
        <v>2016</v>
      </c>
      <c r="H441">
        <v>44.375458825000003</v>
      </c>
      <c r="I441">
        <v>47.417994177099999</v>
      </c>
      <c r="J441">
        <v>41.0940461271</v>
      </c>
    </row>
    <row r="442" spans="1:10" x14ac:dyDescent="0.25">
      <c r="A442" t="s">
        <v>143</v>
      </c>
      <c r="B442" t="s">
        <v>144</v>
      </c>
      <c r="C442" t="s">
        <v>1</v>
      </c>
      <c r="D442" t="s">
        <v>150</v>
      </c>
      <c r="E442" t="s">
        <v>34</v>
      </c>
      <c r="F442" t="s">
        <v>146</v>
      </c>
      <c r="G442">
        <v>2016</v>
      </c>
      <c r="H442">
        <v>6.74389827003E-4</v>
      </c>
      <c r="I442">
        <v>8.8615061024799996E-4</v>
      </c>
      <c r="J442">
        <v>5.8425568563600001E-4</v>
      </c>
    </row>
    <row r="443" spans="1:10" x14ac:dyDescent="0.25">
      <c r="A443" t="s">
        <v>143</v>
      </c>
      <c r="B443" t="s">
        <v>144</v>
      </c>
      <c r="C443" t="s">
        <v>3</v>
      </c>
      <c r="D443" t="s">
        <v>150</v>
      </c>
      <c r="E443" t="s">
        <v>34</v>
      </c>
      <c r="F443" t="s">
        <v>146</v>
      </c>
      <c r="G443">
        <v>2016</v>
      </c>
      <c r="H443">
        <v>1.7818953576999998E-2</v>
      </c>
      <c r="I443">
        <v>1.8991736858699999E-2</v>
      </c>
      <c r="J443">
        <v>1.65602196523E-2</v>
      </c>
    </row>
    <row r="444" spans="1:10" x14ac:dyDescent="0.25">
      <c r="A444" t="s">
        <v>143</v>
      </c>
      <c r="B444" t="s">
        <v>144</v>
      </c>
      <c r="C444" t="s">
        <v>1</v>
      </c>
      <c r="D444" t="s">
        <v>150</v>
      </c>
      <c r="E444" t="s">
        <v>34</v>
      </c>
      <c r="F444" t="s">
        <v>7</v>
      </c>
      <c r="G444">
        <v>2016</v>
      </c>
      <c r="H444">
        <v>21.047298994799998</v>
      </c>
      <c r="I444">
        <v>27.885980633500001</v>
      </c>
      <c r="J444">
        <v>18.3031917729</v>
      </c>
    </row>
    <row r="445" spans="1:10" x14ac:dyDescent="0.25">
      <c r="A445" t="s">
        <v>143</v>
      </c>
      <c r="B445" t="s">
        <v>144</v>
      </c>
      <c r="C445" t="s">
        <v>3</v>
      </c>
      <c r="D445" t="s">
        <v>150</v>
      </c>
      <c r="E445" t="s">
        <v>34</v>
      </c>
      <c r="F445" t="s">
        <v>7</v>
      </c>
      <c r="G445">
        <v>2016</v>
      </c>
      <c r="H445">
        <v>486.00886268400001</v>
      </c>
      <c r="I445">
        <v>519.33131579899998</v>
      </c>
      <c r="J445">
        <v>450.07017730500002</v>
      </c>
    </row>
    <row r="446" spans="1:10" x14ac:dyDescent="0.25">
      <c r="A446" t="s">
        <v>143</v>
      </c>
      <c r="B446" t="s">
        <v>144</v>
      </c>
      <c r="C446" t="s">
        <v>1</v>
      </c>
      <c r="D446" t="s">
        <v>16</v>
      </c>
      <c r="E446" t="s">
        <v>35</v>
      </c>
      <c r="F446" t="s">
        <v>97</v>
      </c>
      <c r="G446">
        <v>2016</v>
      </c>
      <c r="H446">
        <v>0.10602185109200001</v>
      </c>
      <c r="I446">
        <v>0.117690847771</v>
      </c>
      <c r="J446">
        <v>9.6561230361899994E-2</v>
      </c>
    </row>
    <row r="447" spans="1:10" x14ac:dyDescent="0.25">
      <c r="A447" t="s">
        <v>143</v>
      </c>
      <c r="B447" t="s">
        <v>144</v>
      </c>
      <c r="C447" t="s">
        <v>3</v>
      </c>
      <c r="D447" t="s">
        <v>16</v>
      </c>
      <c r="E447" t="s">
        <v>35</v>
      </c>
      <c r="F447" t="s">
        <v>97</v>
      </c>
      <c r="G447">
        <v>2016</v>
      </c>
      <c r="H447">
        <v>5.3421046353800003E-2</v>
      </c>
      <c r="I447">
        <v>5.8163494973699999E-2</v>
      </c>
      <c r="J447">
        <v>4.9201788961599997E-2</v>
      </c>
    </row>
    <row r="448" spans="1:10" x14ac:dyDescent="0.25">
      <c r="A448" t="s">
        <v>143</v>
      </c>
      <c r="B448" t="s">
        <v>144</v>
      </c>
      <c r="C448" t="s">
        <v>1</v>
      </c>
      <c r="D448" t="s">
        <v>16</v>
      </c>
      <c r="E448" t="s">
        <v>35</v>
      </c>
      <c r="F448" t="s">
        <v>146</v>
      </c>
      <c r="G448">
        <v>2016</v>
      </c>
      <c r="H448">
        <v>1.3305576211300001E-3</v>
      </c>
      <c r="I448">
        <v>1.46767012726E-3</v>
      </c>
      <c r="J448">
        <v>1.2211376875800001E-3</v>
      </c>
    </row>
    <row r="449" spans="1:10" x14ac:dyDescent="0.25">
      <c r="A449" t="s">
        <v>143</v>
      </c>
      <c r="B449" t="s">
        <v>144</v>
      </c>
      <c r="C449" t="s">
        <v>3</v>
      </c>
      <c r="D449" t="s">
        <v>16</v>
      </c>
      <c r="E449" t="s">
        <v>35</v>
      </c>
      <c r="F449" t="s">
        <v>146</v>
      </c>
      <c r="G449">
        <v>2016</v>
      </c>
      <c r="H449">
        <v>1.58585073642E-3</v>
      </c>
      <c r="I449">
        <v>1.7256463833400001E-3</v>
      </c>
      <c r="J449">
        <v>1.46996019475E-3</v>
      </c>
    </row>
    <row r="450" spans="1:10" x14ac:dyDescent="0.25">
      <c r="A450" t="s">
        <v>143</v>
      </c>
      <c r="B450" t="s">
        <v>144</v>
      </c>
      <c r="C450" t="s">
        <v>1</v>
      </c>
      <c r="D450" t="s">
        <v>16</v>
      </c>
      <c r="E450" t="s">
        <v>35</v>
      </c>
      <c r="F450" t="s">
        <v>7</v>
      </c>
      <c r="G450">
        <v>2016</v>
      </c>
      <c r="H450">
        <v>4.2774682302899998E-2</v>
      </c>
      <c r="I450">
        <v>4.74825573362E-2</v>
      </c>
      <c r="J450">
        <v>3.8957780014E-2</v>
      </c>
    </row>
    <row r="451" spans="1:10" x14ac:dyDescent="0.25">
      <c r="A451" t="s">
        <v>143</v>
      </c>
      <c r="B451" t="s">
        <v>144</v>
      </c>
      <c r="C451" t="s">
        <v>3</v>
      </c>
      <c r="D451" t="s">
        <v>16</v>
      </c>
      <c r="E451" t="s">
        <v>35</v>
      </c>
      <c r="F451" t="s">
        <v>7</v>
      </c>
      <c r="G451">
        <v>2016</v>
      </c>
      <c r="H451">
        <v>2.2935040214700001E-2</v>
      </c>
      <c r="I451">
        <v>2.4971096361700001E-2</v>
      </c>
      <c r="J451">
        <v>2.1123603626099999E-2</v>
      </c>
    </row>
    <row r="452" spans="1:10" x14ac:dyDescent="0.25">
      <c r="A452" t="s">
        <v>143</v>
      </c>
      <c r="B452" t="s">
        <v>144</v>
      </c>
      <c r="C452" t="s">
        <v>1</v>
      </c>
      <c r="D452" t="s">
        <v>17</v>
      </c>
      <c r="E452" t="s">
        <v>35</v>
      </c>
      <c r="F452" t="s">
        <v>97</v>
      </c>
      <c r="G452">
        <v>2016</v>
      </c>
      <c r="H452">
        <v>0.38938840262899999</v>
      </c>
      <c r="I452">
        <v>0.43053467800700002</v>
      </c>
      <c r="J452">
        <v>0.35065020275300002</v>
      </c>
    </row>
    <row r="453" spans="1:10" x14ac:dyDescent="0.25">
      <c r="A453" t="s">
        <v>143</v>
      </c>
      <c r="B453" t="s">
        <v>144</v>
      </c>
      <c r="C453" t="s">
        <v>3</v>
      </c>
      <c r="D453" t="s">
        <v>17</v>
      </c>
      <c r="E453" t="s">
        <v>35</v>
      </c>
      <c r="F453" t="s">
        <v>97</v>
      </c>
      <c r="G453">
        <v>2016</v>
      </c>
      <c r="H453">
        <v>0.33342053404499999</v>
      </c>
      <c r="I453">
        <v>0.36114691856600001</v>
      </c>
      <c r="J453">
        <v>0.30584261277300001</v>
      </c>
    </row>
    <row r="454" spans="1:10" x14ac:dyDescent="0.25">
      <c r="A454" t="s">
        <v>143</v>
      </c>
      <c r="B454" t="s">
        <v>144</v>
      </c>
      <c r="C454" t="s">
        <v>1</v>
      </c>
      <c r="D454" t="s">
        <v>17</v>
      </c>
      <c r="E454" t="s">
        <v>35</v>
      </c>
      <c r="F454" t="s">
        <v>146</v>
      </c>
      <c r="G454">
        <v>2016</v>
      </c>
      <c r="H454">
        <v>2.9032685218600002E-3</v>
      </c>
      <c r="I454">
        <v>3.1957129175899999E-3</v>
      </c>
      <c r="J454">
        <v>2.6191484649299998E-3</v>
      </c>
    </row>
    <row r="455" spans="1:10" x14ac:dyDescent="0.25">
      <c r="A455" t="s">
        <v>143</v>
      </c>
      <c r="B455" t="s">
        <v>144</v>
      </c>
      <c r="C455" t="s">
        <v>3</v>
      </c>
      <c r="D455" t="s">
        <v>17</v>
      </c>
      <c r="E455" t="s">
        <v>35</v>
      </c>
      <c r="F455" t="s">
        <v>146</v>
      </c>
      <c r="G455">
        <v>2016</v>
      </c>
      <c r="H455">
        <v>5.7455569335599999E-3</v>
      </c>
      <c r="I455">
        <v>6.1722276797099998E-3</v>
      </c>
      <c r="J455">
        <v>5.32524008985E-3</v>
      </c>
    </row>
    <row r="456" spans="1:10" x14ac:dyDescent="0.25">
      <c r="A456" t="s">
        <v>143</v>
      </c>
      <c r="B456" t="s">
        <v>144</v>
      </c>
      <c r="C456" t="s">
        <v>1</v>
      </c>
      <c r="D456" t="s">
        <v>17</v>
      </c>
      <c r="E456" t="s">
        <v>35</v>
      </c>
      <c r="F456" t="s">
        <v>7</v>
      </c>
      <c r="G456">
        <v>2016</v>
      </c>
      <c r="H456">
        <v>0.13204698106900001</v>
      </c>
      <c r="I456">
        <v>0.146000250887</v>
      </c>
      <c r="J456">
        <v>0.11891032288599999</v>
      </c>
    </row>
    <row r="457" spans="1:10" x14ac:dyDescent="0.25">
      <c r="A457" t="s">
        <v>143</v>
      </c>
      <c r="B457" t="s">
        <v>144</v>
      </c>
      <c r="C457" t="s">
        <v>3</v>
      </c>
      <c r="D457" t="s">
        <v>17</v>
      </c>
      <c r="E457" t="s">
        <v>35</v>
      </c>
      <c r="F457" t="s">
        <v>7</v>
      </c>
      <c r="G457">
        <v>2016</v>
      </c>
      <c r="H457">
        <v>0.11069555544199999</v>
      </c>
      <c r="I457">
        <v>0.11990070995799899</v>
      </c>
      <c r="J457">
        <v>0.101539690696</v>
      </c>
    </row>
    <row r="458" spans="1:10" x14ac:dyDescent="0.25">
      <c r="A458" t="s">
        <v>143</v>
      </c>
      <c r="B458" t="s">
        <v>144</v>
      </c>
      <c r="C458" t="s">
        <v>1</v>
      </c>
      <c r="D458" t="s">
        <v>18</v>
      </c>
      <c r="E458" t="s">
        <v>35</v>
      </c>
      <c r="F458" t="s">
        <v>97</v>
      </c>
      <c r="G458">
        <v>2016</v>
      </c>
      <c r="H458">
        <v>1.07248003861</v>
      </c>
      <c r="I458">
        <v>1.18440460075</v>
      </c>
      <c r="J458">
        <v>0.93298452009300004</v>
      </c>
    </row>
    <row r="459" spans="1:10" x14ac:dyDescent="0.25">
      <c r="A459" t="s">
        <v>143</v>
      </c>
      <c r="B459" t="s">
        <v>144</v>
      </c>
      <c r="C459" t="s">
        <v>3</v>
      </c>
      <c r="D459" t="s">
        <v>18</v>
      </c>
      <c r="E459" t="s">
        <v>35</v>
      </c>
      <c r="F459" t="s">
        <v>97</v>
      </c>
      <c r="G459">
        <v>2016</v>
      </c>
      <c r="H459">
        <v>0.95699336274400004</v>
      </c>
      <c r="I459">
        <v>1.0607467775999999</v>
      </c>
      <c r="J459">
        <v>0.87027945439099996</v>
      </c>
    </row>
    <row r="460" spans="1:10" x14ac:dyDescent="0.25">
      <c r="A460" t="s">
        <v>143</v>
      </c>
      <c r="B460" t="s">
        <v>144</v>
      </c>
      <c r="C460" t="s">
        <v>1</v>
      </c>
      <c r="D460" t="s">
        <v>18</v>
      </c>
      <c r="E460" t="s">
        <v>35</v>
      </c>
      <c r="F460" t="s">
        <v>146</v>
      </c>
      <c r="G460">
        <v>2016</v>
      </c>
      <c r="H460">
        <v>5.9595323270999999E-3</v>
      </c>
      <c r="I460">
        <v>6.5576097661400002E-3</v>
      </c>
      <c r="J460">
        <v>5.2056545895399998E-3</v>
      </c>
    </row>
    <row r="461" spans="1:10" x14ac:dyDescent="0.25">
      <c r="A461" t="s">
        <v>143</v>
      </c>
      <c r="B461" t="s">
        <v>144</v>
      </c>
      <c r="C461" t="s">
        <v>3</v>
      </c>
      <c r="D461" t="s">
        <v>18</v>
      </c>
      <c r="E461" t="s">
        <v>35</v>
      </c>
      <c r="F461" t="s">
        <v>146</v>
      </c>
      <c r="G461">
        <v>2016</v>
      </c>
      <c r="H461">
        <v>1.17576317611E-2</v>
      </c>
      <c r="I461">
        <v>1.29154305558E-2</v>
      </c>
      <c r="J461">
        <v>1.0813260055300001E-2</v>
      </c>
    </row>
    <row r="462" spans="1:10" x14ac:dyDescent="0.25">
      <c r="A462" t="s">
        <v>143</v>
      </c>
      <c r="B462" t="s">
        <v>144</v>
      </c>
      <c r="C462" t="s">
        <v>1</v>
      </c>
      <c r="D462" t="s">
        <v>18</v>
      </c>
      <c r="E462" t="s">
        <v>35</v>
      </c>
      <c r="F462" t="s">
        <v>7</v>
      </c>
      <c r="G462">
        <v>2016</v>
      </c>
      <c r="H462">
        <v>0.26096830499500001</v>
      </c>
      <c r="I462">
        <v>0.28820308999400002</v>
      </c>
      <c r="J462">
        <v>0.22702463451899901</v>
      </c>
    </row>
    <row r="463" spans="1:10" x14ac:dyDescent="0.25">
      <c r="A463" t="s">
        <v>143</v>
      </c>
      <c r="B463" t="s">
        <v>144</v>
      </c>
      <c r="C463" t="s">
        <v>3</v>
      </c>
      <c r="D463" t="s">
        <v>18</v>
      </c>
      <c r="E463" t="s">
        <v>35</v>
      </c>
      <c r="F463" t="s">
        <v>7</v>
      </c>
      <c r="G463">
        <v>2016</v>
      </c>
      <c r="H463">
        <v>0.22399686172399999</v>
      </c>
      <c r="I463">
        <v>0.24828171073700001</v>
      </c>
      <c r="J463">
        <v>0.203700332934</v>
      </c>
    </row>
    <row r="464" spans="1:10" x14ac:dyDescent="0.25">
      <c r="A464" t="s">
        <v>143</v>
      </c>
      <c r="B464" t="s">
        <v>144</v>
      </c>
      <c r="C464" t="s">
        <v>1</v>
      </c>
      <c r="D464" t="s">
        <v>19</v>
      </c>
      <c r="E464" t="s">
        <v>35</v>
      </c>
      <c r="F464" t="s">
        <v>97</v>
      </c>
      <c r="G464">
        <v>2016</v>
      </c>
      <c r="H464">
        <v>2.6756063944899999</v>
      </c>
      <c r="I464">
        <v>2.9922412766700002</v>
      </c>
      <c r="J464">
        <v>2.34938070765</v>
      </c>
    </row>
    <row r="465" spans="1:10" x14ac:dyDescent="0.25">
      <c r="A465" t="s">
        <v>143</v>
      </c>
      <c r="B465" t="s">
        <v>144</v>
      </c>
      <c r="C465" t="s">
        <v>3</v>
      </c>
      <c r="D465" t="s">
        <v>19</v>
      </c>
      <c r="E465" t="s">
        <v>35</v>
      </c>
      <c r="F465" t="s">
        <v>97</v>
      </c>
      <c r="G465">
        <v>2016</v>
      </c>
      <c r="H465">
        <v>2.4978905733399999</v>
      </c>
      <c r="I465">
        <v>2.7248974006200002</v>
      </c>
      <c r="J465">
        <v>2.3028464474199999</v>
      </c>
    </row>
    <row r="466" spans="1:10" x14ac:dyDescent="0.25">
      <c r="A466" t="s">
        <v>143</v>
      </c>
      <c r="B466" t="s">
        <v>144</v>
      </c>
      <c r="C466" t="s">
        <v>1</v>
      </c>
      <c r="D466" t="s">
        <v>19</v>
      </c>
      <c r="E466" t="s">
        <v>35</v>
      </c>
      <c r="F466" t="s">
        <v>146</v>
      </c>
      <c r="G466">
        <v>2016</v>
      </c>
      <c r="H466">
        <v>1.10740592302E-2</v>
      </c>
      <c r="I466">
        <v>1.2339697670900001E-2</v>
      </c>
      <c r="J466">
        <v>9.6699841450299997E-3</v>
      </c>
    </row>
    <row r="467" spans="1:10" x14ac:dyDescent="0.25">
      <c r="A467" t="s">
        <v>143</v>
      </c>
      <c r="B467" t="s">
        <v>144</v>
      </c>
      <c r="C467" t="s">
        <v>3</v>
      </c>
      <c r="D467" t="s">
        <v>19</v>
      </c>
      <c r="E467" t="s">
        <v>35</v>
      </c>
      <c r="F467" t="s">
        <v>146</v>
      </c>
      <c r="G467">
        <v>2016</v>
      </c>
      <c r="H467">
        <v>1.9143570293400001E-2</v>
      </c>
      <c r="I467">
        <v>2.0652161452700001E-2</v>
      </c>
      <c r="J467">
        <v>1.7859401636999998E-2</v>
      </c>
    </row>
    <row r="468" spans="1:10" x14ac:dyDescent="0.25">
      <c r="A468" t="s">
        <v>143</v>
      </c>
      <c r="B468" t="s">
        <v>144</v>
      </c>
      <c r="C468" t="s">
        <v>1</v>
      </c>
      <c r="D468" t="s">
        <v>19</v>
      </c>
      <c r="E468" t="s">
        <v>35</v>
      </c>
      <c r="F468" t="s">
        <v>7</v>
      </c>
      <c r="G468">
        <v>2016</v>
      </c>
      <c r="H468">
        <v>0.60707102741600005</v>
      </c>
      <c r="I468">
        <v>0.67891263447600003</v>
      </c>
      <c r="J468">
        <v>0.53305335303599999</v>
      </c>
    </row>
    <row r="469" spans="1:10" x14ac:dyDescent="0.25">
      <c r="A469" t="s">
        <v>143</v>
      </c>
      <c r="B469" t="s">
        <v>144</v>
      </c>
      <c r="C469" t="s">
        <v>3</v>
      </c>
      <c r="D469" t="s">
        <v>19</v>
      </c>
      <c r="E469" t="s">
        <v>35</v>
      </c>
      <c r="F469" t="s">
        <v>7</v>
      </c>
      <c r="G469">
        <v>2016</v>
      </c>
      <c r="H469">
        <v>0.59344294684199905</v>
      </c>
      <c r="I469">
        <v>0.64737469307999995</v>
      </c>
      <c r="J469">
        <v>0.54710482375199998</v>
      </c>
    </row>
    <row r="470" spans="1:10" x14ac:dyDescent="0.25">
      <c r="A470" t="s">
        <v>143</v>
      </c>
      <c r="B470" t="s">
        <v>144</v>
      </c>
      <c r="C470" t="s">
        <v>1</v>
      </c>
      <c r="D470" t="s">
        <v>20</v>
      </c>
      <c r="E470" t="s">
        <v>35</v>
      </c>
      <c r="F470" t="s">
        <v>97</v>
      </c>
      <c r="G470">
        <v>2016</v>
      </c>
      <c r="H470">
        <v>4.5407741501499999</v>
      </c>
      <c r="I470">
        <v>4.9961785384899997</v>
      </c>
      <c r="J470">
        <v>4.1411877519500004</v>
      </c>
    </row>
    <row r="471" spans="1:10" x14ac:dyDescent="0.25">
      <c r="A471" t="s">
        <v>143</v>
      </c>
      <c r="B471" t="s">
        <v>144</v>
      </c>
      <c r="C471" t="s">
        <v>3</v>
      </c>
      <c r="D471" t="s">
        <v>20</v>
      </c>
      <c r="E471" t="s">
        <v>35</v>
      </c>
      <c r="F471" t="s">
        <v>97</v>
      </c>
      <c r="G471">
        <v>2016</v>
      </c>
      <c r="H471">
        <v>3.7807987222500001</v>
      </c>
      <c r="I471">
        <v>4.1531204648899998</v>
      </c>
      <c r="J471">
        <v>3.5067546522000002</v>
      </c>
    </row>
    <row r="472" spans="1:10" x14ac:dyDescent="0.25">
      <c r="A472" t="s">
        <v>143</v>
      </c>
      <c r="B472" t="s">
        <v>144</v>
      </c>
      <c r="C472" t="s">
        <v>1</v>
      </c>
      <c r="D472" t="s">
        <v>20</v>
      </c>
      <c r="E472" t="s">
        <v>35</v>
      </c>
      <c r="F472" t="s">
        <v>146</v>
      </c>
      <c r="G472">
        <v>2016</v>
      </c>
      <c r="H472">
        <v>1.4745323862699999E-2</v>
      </c>
      <c r="I472">
        <v>1.61238913037E-2</v>
      </c>
      <c r="J472">
        <v>1.35211685411E-2</v>
      </c>
    </row>
    <row r="473" spans="1:10" x14ac:dyDescent="0.25">
      <c r="A473" t="s">
        <v>143</v>
      </c>
      <c r="B473" t="s">
        <v>144</v>
      </c>
      <c r="C473" t="s">
        <v>3</v>
      </c>
      <c r="D473" t="s">
        <v>20</v>
      </c>
      <c r="E473" t="s">
        <v>35</v>
      </c>
      <c r="F473" t="s">
        <v>146</v>
      </c>
      <c r="G473">
        <v>2016</v>
      </c>
      <c r="H473">
        <v>2.2935896850100002E-2</v>
      </c>
      <c r="I473">
        <v>2.4984733089E-2</v>
      </c>
      <c r="J473">
        <v>2.16018270534E-2</v>
      </c>
    </row>
    <row r="474" spans="1:10" x14ac:dyDescent="0.25">
      <c r="A474" t="s">
        <v>143</v>
      </c>
      <c r="B474" t="s">
        <v>144</v>
      </c>
      <c r="C474" t="s">
        <v>1</v>
      </c>
      <c r="D474" t="s">
        <v>20</v>
      </c>
      <c r="E474" t="s">
        <v>35</v>
      </c>
      <c r="F474" t="s">
        <v>7</v>
      </c>
      <c r="G474">
        <v>2016</v>
      </c>
      <c r="H474">
        <v>1.25224595703</v>
      </c>
      <c r="I474">
        <v>1.3778365028799999</v>
      </c>
      <c r="J474">
        <v>1.14204878908</v>
      </c>
    </row>
    <row r="475" spans="1:10" x14ac:dyDescent="0.25">
      <c r="A475" t="s">
        <v>143</v>
      </c>
      <c r="B475" t="s">
        <v>144</v>
      </c>
      <c r="C475" t="s">
        <v>3</v>
      </c>
      <c r="D475" t="s">
        <v>20</v>
      </c>
      <c r="E475" t="s">
        <v>35</v>
      </c>
      <c r="F475" t="s">
        <v>7</v>
      </c>
      <c r="G475">
        <v>2016</v>
      </c>
      <c r="H475">
        <v>1.10524621809</v>
      </c>
      <c r="I475">
        <v>1.2140875577600001</v>
      </c>
      <c r="J475">
        <v>1.02513452893</v>
      </c>
    </row>
    <row r="476" spans="1:10" x14ac:dyDescent="0.25">
      <c r="A476" t="s">
        <v>143</v>
      </c>
      <c r="B476" t="s">
        <v>144</v>
      </c>
      <c r="C476" t="s">
        <v>1</v>
      </c>
      <c r="D476" t="s">
        <v>21</v>
      </c>
      <c r="E476" t="s">
        <v>35</v>
      </c>
      <c r="F476" t="s">
        <v>97</v>
      </c>
      <c r="G476">
        <v>2016</v>
      </c>
      <c r="H476">
        <v>9.1240793792399995</v>
      </c>
      <c r="I476">
        <v>9.9933008201</v>
      </c>
      <c r="J476">
        <v>8.4278893892499998</v>
      </c>
    </row>
    <row r="477" spans="1:10" x14ac:dyDescent="0.25">
      <c r="A477" t="s">
        <v>143</v>
      </c>
      <c r="B477" t="s">
        <v>144</v>
      </c>
      <c r="C477" t="s">
        <v>3</v>
      </c>
      <c r="D477" t="s">
        <v>21</v>
      </c>
      <c r="E477" t="s">
        <v>35</v>
      </c>
      <c r="F477" t="s">
        <v>97</v>
      </c>
      <c r="G477">
        <v>2016</v>
      </c>
      <c r="H477">
        <v>8.25155962947</v>
      </c>
      <c r="I477">
        <v>8.8816532760100007</v>
      </c>
      <c r="J477">
        <v>7.68971549844</v>
      </c>
    </row>
    <row r="478" spans="1:10" x14ac:dyDescent="0.25">
      <c r="A478" t="s">
        <v>143</v>
      </c>
      <c r="B478" t="s">
        <v>144</v>
      </c>
      <c r="C478" t="s">
        <v>1</v>
      </c>
      <c r="D478" t="s">
        <v>21</v>
      </c>
      <c r="E478" t="s">
        <v>35</v>
      </c>
      <c r="F478" t="s">
        <v>146</v>
      </c>
      <c r="G478">
        <v>2016</v>
      </c>
      <c r="H478">
        <v>1.9473462363800001E-2</v>
      </c>
      <c r="I478">
        <v>2.1102110792000001E-2</v>
      </c>
      <c r="J478">
        <v>1.80936624067E-2</v>
      </c>
    </row>
    <row r="479" spans="1:10" x14ac:dyDescent="0.25">
      <c r="A479" t="s">
        <v>143</v>
      </c>
      <c r="B479" t="s">
        <v>144</v>
      </c>
      <c r="C479" t="s">
        <v>3</v>
      </c>
      <c r="D479" t="s">
        <v>21</v>
      </c>
      <c r="E479" t="s">
        <v>35</v>
      </c>
      <c r="F479" t="s">
        <v>146</v>
      </c>
      <c r="G479">
        <v>2016</v>
      </c>
      <c r="H479">
        <v>2.8839873285200001E-2</v>
      </c>
      <c r="I479">
        <v>3.0699764163499999E-2</v>
      </c>
      <c r="J479">
        <v>2.7203634196600001E-2</v>
      </c>
    </row>
    <row r="480" spans="1:10" x14ac:dyDescent="0.25">
      <c r="A480" t="s">
        <v>143</v>
      </c>
      <c r="B480" t="s">
        <v>144</v>
      </c>
      <c r="C480" t="s">
        <v>1</v>
      </c>
      <c r="D480" t="s">
        <v>21</v>
      </c>
      <c r="E480" t="s">
        <v>35</v>
      </c>
      <c r="F480" t="s">
        <v>7</v>
      </c>
      <c r="G480">
        <v>2016</v>
      </c>
      <c r="H480">
        <v>2.6894858033800002</v>
      </c>
      <c r="I480">
        <v>2.94570439026</v>
      </c>
      <c r="J480">
        <v>2.4842713355199999</v>
      </c>
    </row>
    <row r="481" spans="1:10" x14ac:dyDescent="0.25">
      <c r="A481" t="s">
        <v>143</v>
      </c>
      <c r="B481" t="s">
        <v>144</v>
      </c>
      <c r="C481" t="s">
        <v>3</v>
      </c>
      <c r="D481" t="s">
        <v>21</v>
      </c>
      <c r="E481" t="s">
        <v>35</v>
      </c>
      <c r="F481" t="s">
        <v>7</v>
      </c>
      <c r="G481">
        <v>2016</v>
      </c>
      <c r="H481">
        <v>2.5098784381799999</v>
      </c>
      <c r="I481">
        <v>2.7015341406800002</v>
      </c>
      <c r="J481">
        <v>2.3389822036000001</v>
      </c>
    </row>
    <row r="482" spans="1:10" x14ac:dyDescent="0.25">
      <c r="A482" t="s">
        <v>143</v>
      </c>
      <c r="B482" t="s">
        <v>144</v>
      </c>
      <c r="C482" t="s">
        <v>1</v>
      </c>
      <c r="D482" t="s">
        <v>22</v>
      </c>
      <c r="E482" t="s">
        <v>35</v>
      </c>
      <c r="F482" t="s">
        <v>97</v>
      </c>
      <c r="G482">
        <v>2016</v>
      </c>
      <c r="H482">
        <v>19.6158020427</v>
      </c>
      <c r="I482">
        <v>21.134022663</v>
      </c>
      <c r="J482">
        <v>18.259897116800001</v>
      </c>
    </row>
    <row r="483" spans="1:10" x14ac:dyDescent="0.25">
      <c r="A483" t="s">
        <v>143</v>
      </c>
      <c r="B483" t="s">
        <v>144</v>
      </c>
      <c r="C483" t="s">
        <v>3</v>
      </c>
      <c r="D483" t="s">
        <v>22</v>
      </c>
      <c r="E483" t="s">
        <v>35</v>
      </c>
      <c r="F483" t="s">
        <v>97</v>
      </c>
      <c r="G483">
        <v>2016</v>
      </c>
      <c r="H483">
        <v>16.142211701200001</v>
      </c>
      <c r="I483">
        <v>17.295715229599999</v>
      </c>
      <c r="J483">
        <v>15.13979114</v>
      </c>
    </row>
    <row r="484" spans="1:10" x14ac:dyDescent="0.25">
      <c r="A484" t="s">
        <v>143</v>
      </c>
      <c r="B484" t="s">
        <v>144</v>
      </c>
      <c r="C484" t="s">
        <v>1</v>
      </c>
      <c r="D484" t="s">
        <v>22</v>
      </c>
      <c r="E484" t="s">
        <v>35</v>
      </c>
      <c r="F484" t="s">
        <v>146</v>
      </c>
      <c r="G484">
        <v>2016</v>
      </c>
      <c r="H484">
        <v>2.68916434382E-2</v>
      </c>
      <c r="I484">
        <v>2.86894649418E-2</v>
      </c>
      <c r="J484">
        <v>2.53187928185E-2</v>
      </c>
    </row>
    <row r="485" spans="1:10" x14ac:dyDescent="0.25">
      <c r="A485" t="s">
        <v>143</v>
      </c>
      <c r="B485" t="s">
        <v>144</v>
      </c>
      <c r="C485" t="s">
        <v>3</v>
      </c>
      <c r="D485" t="s">
        <v>22</v>
      </c>
      <c r="E485" t="s">
        <v>35</v>
      </c>
      <c r="F485" t="s">
        <v>146</v>
      </c>
      <c r="G485">
        <v>2016</v>
      </c>
      <c r="H485">
        <v>3.5404845475099998E-2</v>
      </c>
      <c r="I485">
        <v>3.7529438767899999E-2</v>
      </c>
      <c r="J485">
        <v>3.3543761076499999E-2</v>
      </c>
    </row>
    <row r="486" spans="1:10" x14ac:dyDescent="0.25">
      <c r="A486" t="s">
        <v>143</v>
      </c>
      <c r="B486" t="s">
        <v>144</v>
      </c>
      <c r="C486" t="s">
        <v>1</v>
      </c>
      <c r="D486" t="s">
        <v>22</v>
      </c>
      <c r="E486" t="s">
        <v>35</v>
      </c>
      <c r="F486" t="s">
        <v>7</v>
      </c>
      <c r="G486">
        <v>2016</v>
      </c>
      <c r="H486">
        <v>6.2476991444300003</v>
      </c>
      <c r="I486">
        <v>6.7312575352399904</v>
      </c>
      <c r="J486">
        <v>5.8158388500099996</v>
      </c>
    </row>
    <row r="487" spans="1:10" x14ac:dyDescent="0.25">
      <c r="A487" t="s">
        <v>143</v>
      </c>
      <c r="B487" t="s">
        <v>144</v>
      </c>
      <c r="C487" t="s">
        <v>3</v>
      </c>
      <c r="D487" t="s">
        <v>22</v>
      </c>
      <c r="E487" t="s">
        <v>35</v>
      </c>
      <c r="F487" t="s">
        <v>7</v>
      </c>
      <c r="G487">
        <v>2016</v>
      </c>
      <c r="H487">
        <v>5.0957811593400004</v>
      </c>
      <c r="I487">
        <v>5.4599197083600002</v>
      </c>
      <c r="J487">
        <v>4.7793365540800004</v>
      </c>
    </row>
    <row r="488" spans="1:10" x14ac:dyDescent="0.25">
      <c r="A488" t="s">
        <v>143</v>
      </c>
      <c r="B488" t="s">
        <v>144</v>
      </c>
      <c r="C488" t="s">
        <v>1</v>
      </c>
      <c r="D488" t="s">
        <v>23</v>
      </c>
      <c r="E488" t="s">
        <v>35</v>
      </c>
      <c r="F488" t="s">
        <v>97</v>
      </c>
      <c r="G488">
        <v>2016</v>
      </c>
      <c r="H488">
        <v>34.025733266400003</v>
      </c>
      <c r="I488">
        <v>36.578422894500001</v>
      </c>
      <c r="J488">
        <v>31.814058423100001</v>
      </c>
    </row>
    <row r="489" spans="1:10" x14ac:dyDescent="0.25">
      <c r="A489" t="s">
        <v>143</v>
      </c>
      <c r="B489" t="s">
        <v>144</v>
      </c>
      <c r="C489" t="s">
        <v>3</v>
      </c>
      <c r="D489" t="s">
        <v>23</v>
      </c>
      <c r="E489" t="s">
        <v>35</v>
      </c>
      <c r="F489" t="s">
        <v>97</v>
      </c>
      <c r="G489">
        <v>2016</v>
      </c>
      <c r="H489">
        <v>25.482431062700002</v>
      </c>
      <c r="I489">
        <v>27.192205178399998</v>
      </c>
      <c r="J489">
        <v>23.980271349399999</v>
      </c>
    </row>
    <row r="490" spans="1:10" x14ac:dyDescent="0.25">
      <c r="A490" t="s">
        <v>143</v>
      </c>
      <c r="B490" t="s">
        <v>144</v>
      </c>
      <c r="C490" t="s">
        <v>1</v>
      </c>
      <c r="D490" t="s">
        <v>23</v>
      </c>
      <c r="E490" t="s">
        <v>35</v>
      </c>
      <c r="F490" t="s">
        <v>146</v>
      </c>
      <c r="G490">
        <v>2016</v>
      </c>
      <c r="H490">
        <v>3.43359410282E-2</v>
      </c>
      <c r="I490">
        <v>3.6434499512E-2</v>
      </c>
      <c r="J490">
        <v>3.2378099754000002E-2</v>
      </c>
    </row>
    <row r="491" spans="1:10" x14ac:dyDescent="0.25">
      <c r="A491" t="s">
        <v>143</v>
      </c>
      <c r="B491" t="s">
        <v>144</v>
      </c>
      <c r="C491" t="s">
        <v>3</v>
      </c>
      <c r="D491" t="s">
        <v>23</v>
      </c>
      <c r="E491" t="s">
        <v>35</v>
      </c>
      <c r="F491" t="s">
        <v>146</v>
      </c>
      <c r="G491">
        <v>2016</v>
      </c>
      <c r="H491">
        <v>4.0226955214100003E-2</v>
      </c>
      <c r="I491">
        <v>4.2432177792800001E-2</v>
      </c>
      <c r="J491">
        <v>3.82426665648E-2</v>
      </c>
    </row>
    <row r="492" spans="1:10" x14ac:dyDescent="0.25">
      <c r="A492" t="s">
        <v>143</v>
      </c>
      <c r="B492" t="s">
        <v>144</v>
      </c>
      <c r="C492" t="s">
        <v>1</v>
      </c>
      <c r="D492" t="s">
        <v>23</v>
      </c>
      <c r="E492" t="s">
        <v>35</v>
      </c>
      <c r="F492" t="s">
        <v>7</v>
      </c>
      <c r="G492">
        <v>2016</v>
      </c>
      <c r="H492">
        <v>12.9642053860999</v>
      </c>
      <c r="I492">
        <v>13.9368102192</v>
      </c>
      <c r="J492">
        <v>12.121531205</v>
      </c>
    </row>
    <row r="493" spans="1:10" x14ac:dyDescent="0.25">
      <c r="A493" t="s">
        <v>143</v>
      </c>
      <c r="B493" t="s">
        <v>144</v>
      </c>
      <c r="C493" t="s">
        <v>3</v>
      </c>
      <c r="D493" t="s">
        <v>23</v>
      </c>
      <c r="E493" t="s">
        <v>35</v>
      </c>
      <c r="F493" t="s">
        <v>7</v>
      </c>
      <c r="G493">
        <v>2016</v>
      </c>
      <c r="H493">
        <v>9.4353003738600005</v>
      </c>
      <c r="I493">
        <v>10.0683731099</v>
      </c>
      <c r="J493">
        <v>8.8791003759200002</v>
      </c>
    </row>
    <row r="494" spans="1:10" x14ac:dyDescent="0.25">
      <c r="A494" t="s">
        <v>143</v>
      </c>
      <c r="B494" t="s">
        <v>144</v>
      </c>
      <c r="C494" t="s">
        <v>1</v>
      </c>
      <c r="D494" t="s">
        <v>24</v>
      </c>
      <c r="E494" t="s">
        <v>35</v>
      </c>
      <c r="F494" t="s">
        <v>97</v>
      </c>
      <c r="G494">
        <v>2016</v>
      </c>
      <c r="H494">
        <v>51.964331174400002</v>
      </c>
      <c r="I494">
        <v>55.753180317199998</v>
      </c>
      <c r="J494">
        <v>48.404417877299998</v>
      </c>
    </row>
    <row r="495" spans="1:10" x14ac:dyDescent="0.25">
      <c r="A495" t="s">
        <v>143</v>
      </c>
      <c r="B495" t="s">
        <v>144</v>
      </c>
      <c r="C495" t="s">
        <v>3</v>
      </c>
      <c r="D495" t="s">
        <v>24</v>
      </c>
      <c r="E495" t="s">
        <v>35</v>
      </c>
      <c r="F495" t="s">
        <v>97</v>
      </c>
      <c r="G495">
        <v>2016</v>
      </c>
      <c r="H495">
        <v>31.8121962747</v>
      </c>
      <c r="I495">
        <v>34.052628868600003</v>
      </c>
      <c r="J495">
        <v>29.8241816761</v>
      </c>
    </row>
    <row r="496" spans="1:10" x14ac:dyDescent="0.25">
      <c r="A496" t="s">
        <v>143</v>
      </c>
      <c r="B496" t="s">
        <v>144</v>
      </c>
      <c r="C496" t="s">
        <v>1</v>
      </c>
      <c r="D496" t="s">
        <v>24</v>
      </c>
      <c r="E496" t="s">
        <v>35</v>
      </c>
      <c r="F496" t="s">
        <v>146</v>
      </c>
      <c r="G496">
        <v>2016</v>
      </c>
      <c r="H496">
        <v>4.1353825237399999E-2</v>
      </c>
      <c r="I496">
        <v>4.4071405219399999E-2</v>
      </c>
      <c r="J496">
        <v>3.8810645756400003E-2</v>
      </c>
    </row>
    <row r="497" spans="1:10" x14ac:dyDescent="0.25">
      <c r="A497" t="s">
        <v>143</v>
      </c>
      <c r="B497" t="s">
        <v>144</v>
      </c>
      <c r="C497" t="s">
        <v>3</v>
      </c>
      <c r="D497" t="s">
        <v>24</v>
      </c>
      <c r="E497" t="s">
        <v>35</v>
      </c>
      <c r="F497" t="s">
        <v>146</v>
      </c>
      <c r="G497">
        <v>2016</v>
      </c>
      <c r="H497">
        <v>4.2657299951200003E-2</v>
      </c>
      <c r="I497">
        <v>4.5301028895799997E-2</v>
      </c>
      <c r="J497">
        <v>4.0262612251200001E-2</v>
      </c>
    </row>
    <row r="498" spans="1:10" x14ac:dyDescent="0.25">
      <c r="A498" t="s">
        <v>143</v>
      </c>
      <c r="B498" t="s">
        <v>144</v>
      </c>
      <c r="C498" t="s">
        <v>1</v>
      </c>
      <c r="D498" t="s">
        <v>24</v>
      </c>
      <c r="E498" t="s">
        <v>35</v>
      </c>
      <c r="F498" t="s">
        <v>7</v>
      </c>
      <c r="G498">
        <v>2016</v>
      </c>
      <c r="H498">
        <v>24.873730105500002</v>
      </c>
      <c r="I498">
        <v>26.687335878100001</v>
      </c>
      <c r="J498">
        <v>23.169708894199999</v>
      </c>
    </row>
    <row r="499" spans="1:10" x14ac:dyDescent="0.25">
      <c r="A499" t="s">
        <v>143</v>
      </c>
      <c r="B499" t="s">
        <v>144</v>
      </c>
      <c r="C499" t="s">
        <v>3</v>
      </c>
      <c r="D499" t="s">
        <v>24</v>
      </c>
      <c r="E499" t="s">
        <v>35</v>
      </c>
      <c r="F499" t="s">
        <v>7</v>
      </c>
      <c r="G499">
        <v>2016</v>
      </c>
      <c r="H499">
        <v>14.8511199804</v>
      </c>
      <c r="I499">
        <v>15.897037494899999</v>
      </c>
      <c r="J499">
        <v>13.923040602599899</v>
      </c>
    </row>
    <row r="500" spans="1:10" x14ac:dyDescent="0.25">
      <c r="A500" t="s">
        <v>143</v>
      </c>
      <c r="B500" t="s">
        <v>144</v>
      </c>
      <c r="C500" t="s">
        <v>1</v>
      </c>
      <c r="D500" t="s">
        <v>25</v>
      </c>
      <c r="E500" t="s">
        <v>35</v>
      </c>
      <c r="F500" t="s">
        <v>97</v>
      </c>
      <c r="G500">
        <v>2016</v>
      </c>
      <c r="H500">
        <v>72.402725899299995</v>
      </c>
      <c r="I500">
        <v>78.190173358899997</v>
      </c>
      <c r="J500">
        <v>67.3702895845</v>
      </c>
    </row>
    <row r="501" spans="1:10" x14ac:dyDescent="0.25">
      <c r="A501" t="s">
        <v>143</v>
      </c>
      <c r="B501" t="s">
        <v>144</v>
      </c>
      <c r="C501" t="s">
        <v>3</v>
      </c>
      <c r="D501" t="s">
        <v>25</v>
      </c>
      <c r="E501" t="s">
        <v>35</v>
      </c>
      <c r="F501" t="s">
        <v>97</v>
      </c>
      <c r="G501">
        <v>2016</v>
      </c>
      <c r="H501">
        <v>44.821100065099998</v>
      </c>
      <c r="I501">
        <v>47.800277865300004</v>
      </c>
      <c r="J501">
        <v>41.947475241100001</v>
      </c>
    </row>
    <row r="502" spans="1:10" x14ac:dyDescent="0.25">
      <c r="A502" t="s">
        <v>143</v>
      </c>
      <c r="B502" t="s">
        <v>144</v>
      </c>
      <c r="C502" t="s">
        <v>1</v>
      </c>
      <c r="D502" t="s">
        <v>25</v>
      </c>
      <c r="E502" t="s">
        <v>35</v>
      </c>
      <c r="F502" t="s">
        <v>146</v>
      </c>
      <c r="G502">
        <v>2016</v>
      </c>
      <c r="H502">
        <v>4.3066713883900001E-2</v>
      </c>
      <c r="I502">
        <v>4.6119362324100001E-2</v>
      </c>
      <c r="J502">
        <v>4.0393245237600003E-2</v>
      </c>
    </row>
    <row r="503" spans="1:10" x14ac:dyDescent="0.25">
      <c r="A503" t="s">
        <v>143</v>
      </c>
      <c r="B503" t="s">
        <v>144</v>
      </c>
      <c r="C503" t="s">
        <v>3</v>
      </c>
      <c r="D503" t="s">
        <v>25</v>
      </c>
      <c r="E503" t="s">
        <v>35</v>
      </c>
      <c r="F503" t="s">
        <v>146</v>
      </c>
      <c r="G503">
        <v>2016</v>
      </c>
      <c r="H503">
        <v>4.1765732821600003E-2</v>
      </c>
      <c r="I503">
        <v>4.4247690747299999E-2</v>
      </c>
      <c r="J503">
        <v>3.9418408203299997E-2</v>
      </c>
    </row>
    <row r="504" spans="1:10" x14ac:dyDescent="0.25">
      <c r="A504" t="s">
        <v>143</v>
      </c>
      <c r="B504" t="s">
        <v>144</v>
      </c>
      <c r="C504" t="s">
        <v>1</v>
      </c>
      <c r="D504" t="s">
        <v>25</v>
      </c>
      <c r="E504" t="s">
        <v>35</v>
      </c>
      <c r="F504" t="s">
        <v>7</v>
      </c>
      <c r="G504">
        <v>2016</v>
      </c>
      <c r="H504">
        <v>40.963948182700001</v>
      </c>
      <c r="I504">
        <v>44.238364924599999</v>
      </c>
      <c r="J504">
        <v>38.116700957200003</v>
      </c>
    </row>
    <row r="505" spans="1:10" x14ac:dyDescent="0.25">
      <c r="A505" t="s">
        <v>143</v>
      </c>
      <c r="B505" t="s">
        <v>144</v>
      </c>
      <c r="C505" t="s">
        <v>3</v>
      </c>
      <c r="D505" t="s">
        <v>25</v>
      </c>
      <c r="E505" t="s">
        <v>35</v>
      </c>
      <c r="F505" t="s">
        <v>7</v>
      </c>
      <c r="G505">
        <v>2016</v>
      </c>
      <c r="H505">
        <v>23.627016859599902</v>
      </c>
      <c r="I505">
        <v>25.197462118899999</v>
      </c>
      <c r="J505">
        <v>22.112212848399999</v>
      </c>
    </row>
    <row r="506" spans="1:10" x14ac:dyDescent="0.25">
      <c r="A506" t="s">
        <v>143</v>
      </c>
      <c r="B506" t="s">
        <v>144</v>
      </c>
      <c r="C506" t="s">
        <v>1</v>
      </c>
      <c r="D506" t="s">
        <v>26</v>
      </c>
      <c r="E506" t="s">
        <v>35</v>
      </c>
      <c r="F506" t="s">
        <v>97</v>
      </c>
      <c r="G506">
        <v>2016</v>
      </c>
      <c r="H506">
        <v>102.948095819</v>
      </c>
      <c r="I506">
        <v>110.088339277</v>
      </c>
      <c r="J506">
        <v>95.812011785099997</v>
      </c>
    </row>
    <row r="507" spans="1:10" x14ac:dyDescent="0.25">
      <c r="A507" t="s">
        <v>143</v>
      </c>
      <c r="B507" t="s">
        <v>144</v>
      </c>
      <c r="C507" t="s">
        <v>3</v>
      </c>
      <c r="D507" t="s">
        <v>26</v>
      </c>
      <c r="E507" t="s">
        <v>35</v>
      </c>
      <c r="F507" t="s">
        <v>97</v>
      </c>
      <c r="G507">
        <v>2016</v>
      </c>
      <c r="H507">
        <v>62.764411138100002</v>
      </c>
      <c r="I507">
        <v>67.252922368699998</v>
      </c>
      <c r="J507">
        <v>58.599346443199998</v>
      </c>
    </row>
    <row r="508" spans="1:10" x14ac:dyDescent="0.25">
      <c r="A508" t="s">
        <v>143</v>
      </c>
      <c r="B508" t="s">
        <v>144</v>
      </c>
      <c r="C508" t="s">
        <v>1</v>
      </c>
      <c r="D508" t="s">
        <v>26</v>
      </c>
      <c r="E508" t="s">
        <v>35</v>
      </c>
      <c r="F508" t="s">
        <v>146</v>
      </c>
      <c r="G508">
        <v>2016</v>
      </c>
      <c r="H508">
        <v>4.32290249527E-2</v>
      </c>
      <c r="I508">
        <v>4.5833276227699997E-2</v>
      </c>
      <c r="J508">
        <v>4.06741074156E-2</v>
      </c>
    </row>
    <row r="509" spans="1:10" x14ac:dyDescent="0.25">
      <c r="A509" t="s">
        <v>143</v>
      </c>
      <c r="B509" t="s">
        <v>144</v>
      </c>
      <c r="C509" t="s">
        <v>3</v>
      </c>
      <c r="D509" t="s">
        <v>26</v>
      </c>
      <c r="E509" t="s">
        <v>35</v>
      </c>
      <c r="F509" t="s">
        <v>146</v>
      </c>
      <c r="G509">
        <v>2016</v>
      </c>
      <c r="H509">
        <v>4.0536209120199999E-2</v>
      </c>
      <c r="I509">
        <v>4.3178123604499997E-2</v>
      </c>
      <c r="J509">
        <v>3.8244791440699998E-2</v>
      </c>
    </row>
    <row r="510" spans="1:10" x14ac:dyDescent="0.25">
      <c r="A510" t="s">
        <v>143</v>
      </c>
      <c r="B510" t="s">
        <v>144</v>
      </c>
      <c r="C510" t="s">
        <v>1</v>
      </c>
      <c r="D510" t="s">
        <v>26</v>
      </c>
      <c r="E510" t="s">
        <v>35</v>
      </c>
      <c r="F510" t="s">
        <v>7</v>
      </c>
      <c r="G510">
        <v>2016</v>
      </c>
      <c r="H510">
        <v>66.417495569500005</v>
      </c>
      <c r="I510">
        <v>71.024060503699999</v>
      </c>
      <c r="J510">
        <v>61.813614109100001</v>
      </c>
    </row>
    <row r="511" spans="1:10" x14ac:dyDescent="0.25">
      <c r="A511" t="s">
        <v>143</v>
      </c>
      <c r="B511" t="s">
        <v>144</v>
      </c>
      <c r="C511" t="s">
        <v>3</v>
      </c>
      <c r="D511" t="s">
        <v>26</v>
      </c>
      <c r="E511" t="s">
        <v>35</v>
      </c>
      <c r="F511" t="s">
        <v>7</v>
      </c>
      <c r="G511">
        <v>2016</v>
      </c>
      <c r="H511">
        <v>37.041537125599902</v>
      </c>
      <c r="I511">
        <v>39.690512115899999</v>
      </c>
      <c r="J511">
        <v>34.583449879500002</v>
      </c>
    </row>
    <row r="512" spans="1:10" x14ac:dyDescent="0.25">
      <c r="A512" t="s">
        <v>143</v>
      </c>
      <c r="B512" t="s">
        <v>144</v>
      </c>
      <c r="C512" t="s">
        <v>1</v>
      </c>
      <c r="D512" t="s">
        <v>27</v>
      </c>
      <c r="E512" t="s">
        <v>35</v>
      </c>
      <c r="F512" t="s">
        <v>97</v>
      </c>
      <c r="G512">
        <v>2016</v>
      </c>
      <c r="H512">
        <v>100.730094626</v>
      </c>
      <c r="I512">
        <v>107.194678126</v>
      </c>
      <c r="J512">
        <v>94.507794342599993</v>
      </c>
    </row>
    <row r="513" spans="1:10" x14ac:dyDescent="0.25">
      <c r="A513" t="s">
        <v>143</v>
      </c>
      <c r="B513" t="s">
        <v>144</v>
      </c>
      <c r="C513" t="s">
        <v>3</v>
      </c>
      <c r="D513" t="s">
        <v>27</v>
      </c>
      <c r="E513" t="s">
        <v>35</v>
      </c>
      <c r="F513" t="s">
        <v>97</v>
      </c>
      <c r="G513">
        <v>2016</v>
      </c>
      <c r="H513">
        <v>66.492189968800005</v>
      </c>
      <c r="I513">
        <v>71.093876800700002</v>
      </c>
      <c r="J513">
        <v>62.054536320499999</v>
      </c>
    </row>
    <row r="514" spans="1:10" x14ac:dyDescent="0.25">
      <c r="A514" t="s">
        <v>143</v>
      </c>
      <c r="B514" t="s">
        <v>144</v>
      </c>
      <c r="C514" t="s">
        <v>1</v>
      </c>
      <c r="D514" t="s">
        <v>27</v>
      </c>
      <c r="E514" t="s">
        <v>35</v>
      </c>
      <c r="F514" t="s">
        <v>146</v>
      </c>
      <c r="G514">
        <v>2016</v>
      </c>
      <c r="H514">
        <v>3.9934443067400002E-2</v>
      </c>
      <c r="I514">
        <v>4.2124264755299998E-2</v>
      </c>
      <c r="J514">
        <v>3.76929688878E-2</v>
      </c>
    </row>
    <row r="515" spans="1:10" x14ac:dyDescent="0.25">
      <c r="A515" t="s">
        <v>143</v>
      </c>
      <c r="B515" t="s">
        <v>144</v>
      </c>
      <c r="C515" t="s">
        <v>3</v>
      </c>
      <c r="D515" t="s">
        <v>27</v>
      </c>
      <c r="E515" t="s">
        <v>35</v>
      </c>
      <c r="F515" t="s">
        <v>146</v>
      </c>
      <c r="G515">
        <v>2016</v>
      </c>
      <c r="H515">
        <v>3.7370387603600001E-2</v>
      </c>
      <c r="I515">
        <v>3.9702770119000003E-2</v>
      </c>
      <c r="J515">
        <v>3.5267036722699999E-2</v>
      </c>
    </row>
    <row r="516" spans="1:10" x14ac:dyDescent="0.25">
      <c r="A516" t="s">
        <v>143</v>
      </c>
      <c r="B516" t="s">
        <v>144</v>
      </c>
      <c r="C516" t="s">
        <v>1</v>
      </c>
      <c r="D516" t="s">
        <v>27</v>
      </c>
      <c r="E516" t="s">
        <v>35</v>
      </c>
      <c r="F516" t="s">
        <v>7</v>
      </c>
      <c r="G516">
        <v>2016</v>
      </c>
      <c r="H516">
        <v>102.379878899</v>
      </c>
      <c r="I516">
        <v>108.95034106599999</v>
      </c>
      <c r="J516">
        <v>96.055668126900002</v>
      </c>
    </row>
    <row r="517" spans="1:10" x14ac:dyDescent="0.25">
      <c r="A517" t="s">
        <v>143</v>
      </c>
      <c r="B517" t="s">
        <v>144</v>
      </c>
      <c r="C517" t="s">
        <v>3</v>
      </c>
      <c r="D517" t="s">
        <v>27</v>
      </c>
      <c r="E517" t="s">
        <v>35</v>
      </c>
      <c r="F517" t="s">
        <v>7</v>
      </c>
      <c r="G517">
        <v>2016</v>
      </c>
      <c r="H517">
        <v>57.767102020400003</v>
      </c>
      <c r="I517">
        <v>61.764956697899997</v>
      </c>
      <c r="J517">
        <v>53.911756134599997</v>
      </c>
    </row>
    <row r="518" spans="1:10" x14ac:dyDescent="0.25">
      <c r="A518" t="s">
        <v>143</v>
      </c>
      <c r="B518" t="s">
        <v>144</v>
      </c>
      <c r="C518" t="s">
        <v>1</v>
      </c>
      <c r="D518" t="s">
        <v>28</v>
      </c>
      <c r="E518" t="s">
        <v>35</v>
      </c>
      <c r="F518" t="s">
        <v>97</v>
      </c>
      <c r="G518">
        <v>2016</v>
      </c>
      <c r="H518">
        <v>123.571210753</v>
      </c>
      <c r="I518">
        <v>132.93999560500001</v>
      </c>
      <c r="J518">
        <v>115.659500572</v>
      </c>
    </row>
    <row r="519" spans="1:10" x14ac:dyDescent="0.25">
      <c r="A519" t="s">
        <v>143</v>
      </c>
      <c r="B519" t="s">
        <v>144</v>
      </c>
      <c r="C519" t="s">
        <v>3</v>
      </c>
      <c r="D519" t="s">
        <v>28</v>
      </c>
      <c r="E519" t="s">
        <v>35</v>
      </c>
      <c r="F519" t="s">
        <v>97</v>
      </c>
      <c r="G519">
        <v>2016</v>
      </c>
      <c r="H519">
        <v>91.696778441500001</v>
      </c>
      <c r="I519">
        <v>99.112722602100007</v>
      </c>
      <c r="J519">
        <v>85.296062074700004</v>
      </c>
    </row>
    <row r="520" spans="1:10" x14ac:dyDescent="0.25">
      <c r="A520" t="s">
        <v>143</v>
      </c>
      <c r="B520" t="s">
        <v>144</v>
      </c>
      <c r="C520" t="s">
        <v>1</v>
      </c>
      <c r="D520" t="s">
        <v>28</v>
      </c>
      <c r="E520" t="s">
        <v>35</v>
      </c>
      <c r="F520" t="s">
        <v>146</v>
      </c>
      <c r="G520">
        <v>2016</v>
      </c>
      <c r="H520">
        <v>3.4976634880099999E-2</v>
      </c>
      <c r="I520">
        <v>3.7361710957399999E-2</v>
      </c>
      <c r="J520">
        <v>3.2914529797300002E-2</v>
      </c>
    </row>
    <row r="521" spans="1:10" x14ac:dyDescent="0.25">
      <c r="A521" t="s">
        <v>143</v>
      </c>
      <c r="B521" t="s">
        <v>144</v>
      </c>
      <c r="C521" t="s">
        <v>3</v>
      </c>
      <c r="D521" t="s">
        <v>28</v>
      </c>
      <c r="E521" t="s">
        <v>35</v>
      </c>
      <c r="F521" t="s">
        <v>146</v>
      </c>
      <c r="G521">
        <v>2016</v>
      </c>
      <c r="H521">
        <v>3.45819766224E-2</v>
      </c>
      <c r="I521">
        <v>3.7004295232899997E-2</v>
      </c>
      <c r="J521">
        <v>3.2443322870700002E-2</v>
      </c>
    </row>
    <row r="522" spans="1:10" x14ac:dyDescent="0.25">
      <c r="A522" t="s">
        <v>143</v>
      </c>
      <c r="B522" t="s">
        <v>144</v>
      </c>
      <c r="C522" t="s">
        <v>1</v>
      </c>
      <c r="D522" t="s">
        <v>28</v>
      </c>
      <c r="E522" t="s">
        <v>35</v>
      </c>
      <c r="F522" t="s">
        <v>7</v>
      </c>
      <c r="G522">
        <v>2016</v>
      </c>
      <c r="H522">
        <v>144.12622451199999</v>
      </c>
      <c r="I522">
        <v>155.053426575</v>
      </c>
      <c r="J522">
        <v>134.898469027</v>
      </c>
    </row>
    <row r="523" spans="1:10" x14ac:dyDescent="0.25">
      <c r="A523" t="s">
        <v>143</v>
      </c>
      <c r="B523" t="s">
        <v>144</v>
      </c>
      <c r="C523" t="s">
        <v>3</v>
      </c>
      <c r="D523" t="s">
        <v>28</v>
      </c>
      <c r="E523" t="s">
        <v>35</v>
      </c>
      <c r="F523" t="s">
        <v>7</v>
      </c>
      <c r="G523">
        <v>2016</v>
      </c>
      <c r="H523">
        <v>91.088214679700002</v>
      </c>
      <c r="I523">
        <v>98.454941463599994</v>
      </c>
      <c r="J523">
        <v>84.7299779298</v>
      </c>
    </row>
    <row r="524" spans="1:10" x14ac:dyDescent="0.25">
      <c r="A524" t="s">
        <v>143</v>
      </c>
      <c r="B524" t="s">
        <v>144</v>
      </c>
      <c r="C524" t="s">
        <v>1</v>
      </c>
      <c r="D524" t="s">
        <v>147</v>
      </c>
      <c r="E524" t="s">
        <v>35</v>
      </c>
      <c r="F524" t="s">
        <v>97</v>
      </c>
      <c r="G524">
        <v>2016</v>
      </c>
      <c r="H524">
        <v>126.41638216699999</v>
      </c>
      <c r="I524">
        <v>136.11433576799999</v>
      </c>
      <c r="J524">
        <v>117.74244574799999</v>
      </c>
    </row>
    <row r="525" spans="1:10" x14ac:dyDescent="0.25">
      <c r="A525" t="s">
        <v>143</v>
      </c>
      <c r="B525" t="s">
        <v>144</v>
      </c>
      <c r="C525" t="s">
        <v>3</v>
      </c>
      <c r="D525" t="s">
        <v>147</v>
      </c>
      <c r="E525" t="s">
        <v>35</v>
      </c>
      <c r="F525" t="s">
        <v>97</v>
      </c>
      <c r="G525">
        <v>2016</v>
      </c>
      <c r="H525">
        <v>109.450807961</v>
      </c>
      <c r="I525">
        <v>118.25774921999999</v>
      </c>
      <c r="J525">
        <v>100.88431397399999</v>
      </c>
    </row>
    <row r="526" spans="1:10" x14ac:dyDescent="0.25">
      <c r="A526" t="s">
        <v>143</v>
      </c>
      <c r="B526" t="s">
        <v>144</v>
      </c>
      <c r="C526" t="s">
        <v>1</v>
      </c>
      <c r="D526" t="s">
        <v>147</v>
      </c>
      <c r="E526" t="s">
        <v>35</v>
      </c>
      <c r="F526" t="s">
        <v>146</v>
      </c>
      <c r="G526">
        <v>2016</v>
      </c>
      <c r="H526">
        <v>3.0363119310900001E-2</v>
      </c>
      <c r="I526">
        <v>3.2467364039400003E-2</v>
      </c>
      <c r="J526">
        <v>2.8432387817199999E-2</v>
      </c>
    </row>
    <row r="527" spans="1:10" x14ac:dyDescent="0.25">
      <c r="A527" t="s">
        <v>143</v>
      </c>
      <c r="B527" t="s">
        <v>144</v>
      </c>
      <c r="C527" t="s">
        <v>3</v>
      </c>
      <c r="D527" t="s">
        <v>147</v>
      </c>
      <c r="E527" t="s">
        <v>35</v>
      </c>
      <c r="F527" t="s">
        <v>146</v>
      </c>
      <c r="G527">
        <v>2016</v>
      </c>
      <c r="H527">
        <v>2.93863587004E-2</v>
      </c>
      <c r="I527">
        <v>3.1522813626399998E-2</v>
      </c>
      <c r="J527">
        <v>2.7370018999899999E-2</v>
      </c>
    </row>
    <row r="528" spans="1:10" x14ac:dyDescent="0.25">
      <c r="A528" t="s">
        <v>143</v>
      </c>
      <c r="B528" t="s">
        <v>144</v>
      </c>
      <c r="C528" t="s">
        <v>1</v>
      </c>
      <c r="D528" t="s">
        <v>147</v>
      </c>
      <c r="E528" t="s">
        <v>35</v>
      </c>
      <c r="F528" t="s">
        <v>7</v>
      </c>
      <c r="G528">
        <v>2016</v>
      </c>
      <c r="H528">
        <v>209.74950238099899</v>
      </c>
      <c r="I528">
        <v>225.84030411999899</v>
      </c>
      <c r="J528">
        <v>195.35774542499999</v>
      </c>
    </row>
    <row r="529" spans="1:10" x14ac:dyDescent="0.25">
      <c r="A529" t="s">
        <v>143</v>
      </c>
      <c r="B529" t="s">
        <v>144</v>
      </c>
      <c r="C529" t="s">
        <v>3</v>
      </c>
      <c r="D529" t="s">
        <v>147</v>
      </c>
      <c r="E529" t="s">
        <v>35</v>
      </c>
      <c r="F529" t="s">
        <v>7</v>
      </c>
      <c r="G529">
        <v>2016</v>
      </c>
      <c r="H529">
        <v>143.64661524499999</v>
      </c>
      <c r="I529">
        <v>155.20511651199999</v>
      </c>
      <c r="J529">
        <v>132.403684392</v>
      </c>
    </row>
    <row r="530" spans="1:10" x14ac:dyDescent="0.25">
      <c r="A530" t="s">
        <v>143</v>
      </c>
      <c r="B530" t="s">
        <v>144</v>
      </c>
      <c r="C530" t="s">
        <v>1</v>
      </c>
      <c r="D530" t="s">
        <v>148</v>
      </c>
      <c r="E530" t="s">
        <v>35</v>
      </c>
      <c r="F530" t="s">
        <v>97</v>
      </c>
      <c r="G530">
        <v>2016</v>
      </c>
      <c r="H530">
        <v>106.026907897</v>
      </c>
      <c r="I530">
        <v>112.82242914699999</v>
      </c>
      <c r="J530">
        <v>99.900009725700002</v>
      </c>
    </row>
    <row r="531" spans="1:10" x14ac:dyDescent="0.25">
      <c r="A531" t="s">
        <v>143</v>
      </c>
      <c r="B531" t="s">
        <v>144</v>
      </c>
      <c r="C531" t="s">
        <v>3</v>
      </c>
      <c r="D531" t="s">
        <v>148</v>
      </c>
      <c r="E531" t="s">
        <v>35</v>
      </c>
      <c r="F531" t="s">
        <v>97</v>
      </c>
      <c r="G531">
        <v>2016</v>
      </c>
      <c r="H531">
        <v>114.873079984</v>
      </c>
      <c r="I531">
        <v>123.216242561</v>
      </c>
      <c r="J531">
        <v>107.19771077599999</v>
      </c>
    </row>
    <row r="532" spans="1:10" x14ac:dyDescent="0.25">
      <c r="A532" t="s">
        <v>143</v>
      </c>
      <c r="B532" t="s">
        <v>144</v>
      </c>
      <c r="C532" t="s">
        <v>1</v>
      </c>
      <c r="D532" t="s">
        <v>148</v>
      </c>
      <c r="E532" t="s">
        <v>35</v>
      </c>
      <c r="F532" t="s">
        <v>146</v>
      </c>
      <c r="G532">
        <v>2016</v>
      </c>
      <c r="H532">
        <v>2.5517796422799999E-2</v>
      </c>
      <c r="I532">
        <v>2.7087900965000002E-2</v>
      </c>
      <c r="J532">
        <v>2.4104297520500001E-2</v>
      </c>
    </row>
    <row r="533" spans="1:10" x14ac:dyDescent="0.25">
      <c r="A533" t="s">
        <v>143</v>
      </c>
      <c r="B533" t="s">
        <v>144</v>
      </c>
      <c r="C533" t="s">
        <v>3</v>
      </c>
      <c r="D533" t="s">
        <v>148</v>
      </c>
      <c r="E533" t="s">
        <v>35</v>
      </c>
      <c r="F533" t="s">
        <v>146</v>
      </c>
      <c r="G533">
        <v>2016</v>
      </c>
      <c r="H533">
        <v>2.40621205045E-2</v>
      </c>
      <c r="I533">
        <v>2.5595018174800001E-2</v>
      </c>
      <c r="J533">
        <v>2.2592075359799998E-2</v>
      </c>
    </row>
    <row r="534" spans="1:10" x14ac:dyDescent="0.25">
      <c r="A534" t="s">
        <v>143</v>
      </c>
      <c r="B534" t="s">
        <v>144</v>
      </c>
      <c r="C534" t="s">
        <v>1</v>
      </c>
      <c r="D534" t="s">
        <v>148</v>
      </c>
      <c r="E534" t="s">
        <v>35</v>
      </c>
      <c r="F534" t="s">
        <v>7</v>
      </c>
      <c r="G534">
        <v>2016</v>
      </c>
      <c r="H534">
        <v>299.77151131900001</v>
      </c>
      <c r="I534">
        <v>318.98459331399999</v>
      </c>
      <c r="J534">
        <v>282.44883765999998</v>
      </c>
    </row>
    <row r="535" spans="1:10" x14ac:dyDescent="0.25">
      <c r="A535" t="s">
        <v>143</v>
      </c>
      <c r="B535" t="s">
        <v>144</v>
      </c>
      <c r="C535" t="s">
        <v>3</v>
      </c>
      <c r="D535" t="s">
        <v>148</v>
      </c>
      <c r="E535" t="s">
        <v>35</v>
      </c>
      <c r="F535" t="s">
        <v>7</v>
      </c>
      <c r="G535">
        <v>2016</v>
      </c>
      <c r="H535">
        <v>215.17076377599901</v>
      </c>
      <c r="I535">
        <v>230.79848668700001</v>
      </c>
      <c r="J535">
        <v>200.79389623599999</v>
      </c>
    </row>
    <row r="536" spans="1:10" x14ac:dyDescent="0.25">
      <c r="A536" t="s">
        <v>143</v>
      </c>
      <c r="B536" t="s">
        <v>144</v>
      </c>
      <c r="C536" t="s">
        <v>1</v>
      </c>
      <c r="D536" t="s">
        <v>149</v>
      </c>
      <c r="E536" t="s">
        <v>35</v>
      </c>
      <c r="F536" t="s">
        <v>97</v>
      </c>
      <c r="G536">
        <v>2016</v>
      </c>
      <c r="H536">
        <v>57.426610021099997</v>
      </c>
      <c r="I536">
        <v>61.484538385199997</v>
      </c>
      <c r="J536">
        <v>53.832072714799999</v>
      </c>
    </row>
    <row r="537" spans="1:10" x14ac:dyDescent="0.25">
      <c r="A537" t="s">
        <v>143</v>
      </c>
      <c r="B537" t="s">
        <v>144</v>
      </c>
      <c r="C537" t="s">
        <v>3</v>
      </c>
      <c r="D537" t="s">
        <v>149</v>
      </c>
      <c r="E537" t="s">
        <v>35</v>
      </c>
      <c r="F537" t="s">
        <v>97</v>
      </c>
      <c r="G537">
        <v>2016</v>
      </c>
      <c r="H537">
        <v>88.655654835899995</v>
      </c>
      <c r="I537">
        <v>96.212763019299999</v>
      </c>
      <c r="J537">
        <v>82.209200007500002</v>
      </c>
    </row>
    <row r="538" spans="1:10" x14ac:dyDescent="0.25">
      <c r="A538" t="s">
        <v>143</v>
      </c>
      <c r="B538" t="s">
        <v>144</v>
      </c>
      <c r="C538" t="s">
        <v>1</v>
      </c>
      <c r="D538" t="s">
        <v>149</v>
      </c>
      <c r="E538" t="s">
        <v>35</v>
      </c>
      <c r="F538" t="s">
        <v>146</v>
      </c>
      <c r="G538">
        <v>2016</v>
      </c>
      <c r="H538">
        <v>2.0753492892699999E-2</v>
      </c>
      <c r="I538">
        <v>2.2190310850700001E-2</v>
      </c>
      <c r="J538">
        <v>1.95266736254E-2</v>
      </c>
    </row>
    <row r="539" spans="1:10" x14ac:dyDescent="0.25">
      <c r="A539" t="s">
        <v>143</v>
      </c>
      <c r="B539" t="s">
        <v>144</v>
      </c>
      <c r="C539" t="s">
        <v>3</v>
      </c>
      <c r="D539" t="s">
        <v>149</v>
      </c>
      <c r="E539" t="s">
        <v>35</v>
      </c>
      <c r="F539" t="s">
        <v>146</v>
      </c>
      <c r="G539">
        <v>2016</v>
      </c>
      <c r="H539">
        <v>1.9021647039699999E-2</v>
      </c>
      <c r="I539">
        <v>2.0594845621600001E-2</v>
      </c>
      <c r="J539">
        <v>1.7684625369299999E-2</v>
      </c>
    </row>
    <row r="540" spans="1:10" x14ac:dyDescent="0.25">
      <c r="A540" t="s">
        <v>143</v>
      </c>
      <c r="B540" t="s">
        <v>144</v>
      </c>
      <c r="C540" t="s">
        <v>1</v>
      </c>
      <c r="D540" t="s">
        <v>149</v>
      </c>
      <c r="E540" t="s">
        <v>35</v>
      </c>
      <c r="F540" t="s">
        <v>7</v>
      </c>
      <c r="G540">
        <v>2016</v>
      </c>
      <c r="H540">
        <v>389.211008311</v>
      </c>
      <c r="I540">
        <v>416.71377035199998</v>
      </c>
      <c r="J540">
        <v>364.84889658399999</v>
      </c>
    </row>
    <row r="541" spans="1:10" x14ac:dyDescent="0.25">
      <c r="A541" t="s">
        <v>143</v>
      </c>
      <c r="B541" t="s">
        <v>144</v>
      </c>
      <c r="C541" t="s">
        <v>3</v>
      </c>
      <c r="D541" t="s">
        <v>149</v>
      </c>
      <c r="E541" t="s">
        <v>35</v>
      </c>
      <c r="F541" t="s">
        <v>7</v>
      </c>
      <c r="G541">
        <v>2016</v>
      </c>
      <c r="H541">
        <v>285.72228216600001</v>
      </c>
      <c r="I541">
        <v>310.07757231400001</v>
      </c>
      <c r="J541">
        <v>264.94644120200002</v>
      </c>
    </row>
    <row r="542" spans="1:10" x14ac:dyDescent="0.25">
      <c r="A542" t="s">
        <v>143</v>
      </c>
      <c r="B542" t="s">
        <v>144</v>
      </c>
      <c r="C542" t="s">
        <v>1</v>
      </c>
      <c r="D542" t="s">
        <v>150</v>
      </c>
      <c r="E542" t="s">
        <v>35</v>
      </c>
      <c r="F542" t="s">
        <v>97</v>
      </c>
      <c r="G542">
        <v>2016</v>
      </c>
      <c r="H542">
        <v>13.723196635200001</v>
      </c>
      <c r="I542">
        <v>14.548744510700001</v>
      </c>
      <c r="J542">
        <v>12.9181124883</v>
      </c>
    </row>
    <row r="543" spans="1:10" x14ac:dyDescent="0.25">
      <c r="A543" t="s">
        <v>143</v>
      </c>
      <c r="B543" t="s">
        <v>144</v>
      </c>
      <c r="C543" t="s">
        <v>3</v>
      </c>
      <c r="D543" t="s">
        <v>150</v>
      </c>
      <c r="E543" t="s">
        <v>35</v>
      </c>
      <c r="F543" t="s">
        <v>97</v>
      </c>
      <c r="G543">
        <v>2016</v>
      </c>
      <c r="H543">
        <v>36.8645365904</v>
      </c>
      <c r="I543">
        <v>39.399428218399997</v>
      </c>
      <c r="J543">
        <v>33.969788402200003</v>
      </c>
    </row>
    <row r="544" spans="1:10" x14ac:dyDescent="0.25">
      <c r="A544" t="s">
        <v>143</v>
      </c>
      <c r="B544" t="s">
        <v>144</v>
      </c>
      <c r="C544" t="s">
        <v>1</v>
      </c>
      <c r="D544" t="s">
        <v>150</v>
      </c>
      <c r="E544" t="s">
        <v>35</v>
      </c>
      <c r="F544" t="s">
        <v>146</v>
      </c>
      <c r="G544">
        <v>2016</v>
      </c>
      <c r="H544">
        <v>1.6150740165499999E-2</v>
      </c>
      <c r="I544">
        <v>1.7042613462800001E-2</v>
      </c>
      <c r="J544">
        <v>1.52662740155E-2</v>
      </c>
    </row>
    <row r="545" spans="1:10" x14ac:dyDescent="0.25">
      <c r="A545" t="s">
        <v>143</v>
      </c>
      <c r="B545" t="s">
        <v>144</v>
      </c>
      <c r="C545" t="s">
        <v>3</v>
      </c>
      <c r="D545" t="s">
        <v>150</v>
      </c>
      <c r="E545" t="s">
        <v>35</v>
      </c>
      <c r="F545" t="s">
        <v>146</v>
      </c>
      <c r="G545">
        <v>2016</v>
      </c>
      <c r="H545">
        <v>1.48028011392E-2</v>
      </c>
      <c r="I545">
        <v>1.58055073907E-2</v>
      </c>
      <c r="J545">
        <v>1.3732609265100001E-2</v>
      </c>
    </row>
    <row r="546" spans="1:10" x14ac:dyDescent="0.25">
      <c r="A546" t="s">
        <v>143</v>
      </c>
      <c r="B546" t="s">
        <v>144</v>
      </c>
      <c r="C546" t="s">
        <v>1</v>
      </c>
      <c r="D546" t="s">
        <v>150</v>
      </c>
      <c r="E546" t="s">
        <v>35</v>
      </c>
      <c r="F546" t="s">
        <v>7</v>
      </c>
      <c r="G546">
        <v>2016</v>
      </c>
      <c r="H546">
        <v>504.03547517299899</v>
      </c>
      <c r="I546">
        <v>534.35679365199996</v>
      </c>
      <c r="J546">
        <v>474.46576329599998</v>
      </c>
    </row>
    <row r="547" spans="1:10" x14ac:dyDescent="0.25">
      <c r="A547" t="s">
        <v>143</v>
      </c>
      <c r="B547" t="s">
        <v>144</v>
      </c>
      <c r="C547" t="s">
        <v>3</v>
      </c>
      <c r="D547" t="s">
        <v>150</v>
      </c>
      <c r="E547" t="s">
        <v>35</v>
      </c>
      <c r="F547" t="s">
        <v>7</v>
      </c>
      <c r="G547">
        <v>2016</v>
      </c>
      <c r="H547">
        <v>403.747746527</v>
      </c>
      <c r="I547">
        <v>431.510384474999</v>
      </c>
      <c r="J547">
        <v>372.04388786300001</v>
      </c>
    </row>
    <row r="548" spans="1:10" x14ac:dyDescent="0.25">
      <c r="A548" t="s">
        <v>143</v>
      </c>
      <c r="B548" t="s">
        <v>144</v>
      </c>
      <c r="C548" t="s">
        <v>1</v>
      </c>
      <c r="D548" t="s">
        <v>145</v>
      </c>
      <c r="E548" t="s">
        <v>31</v>
      </c>
      <c r="F548" t="s">
        <v>97</v>
      </c>
      <c r="G548">
        <v>2016</v>
      </c>
      <c r="H548">
        <v>4.6679440640999999E-2</v>
      </c>
      <c r="I548">
        <v>7.2692325343700001E-2</v>
      </c>
      <c r="J548">
        <v>3.5686151760100003E-2</v>
      </c>
    </row>
    <row r="549" spans="1:10" x14ac:dyDescent="0.25">
      <c r="A549" t="s">
        <v>143</v>
      </c>
      <c r="B549" t="s">
        <v>144</v>
      </c>
      <c r="C549" t="s">
        <v>3</v>
      </c>
      <c r="D549" t="s">
        <v>145</v>
      </c>
      <c r="E549" t="s">
        <v>31</v>
      </c>
      <c r="F549" t="s">
        <v>97</v>
      </c>
      <c r="G549">
        <v>2016</v>
      </c>
      <c r="H549">
        <v>3.7294215595799998E-2</v>
      </c>
      <c r="I549">
        <v>5.9181285482000003E-2</v>
      </c>
      <c r="J549">
        <v>2.73380164228E-2</v>
      </c>
    </row>
    <row r="550" spans="1:10" x14ac:dyDescent="0.25">
      <c r="A550" t="s">
        <v>143</v>
      </c>
      <c r="B550" t="s">
        <v>144</v>
      </c>
      <c r="C550" t="s">
        <v>1</v>
      </c>
      <c r="D550" t="s">
        <v>145</v>
      </c>
      <c r="E550" t="s">
        <v>31</v>
      </c>
      <c r="F550" t="s">
        <v>146</v>
      </c>
      <c r="G550">
        <v>2016</v>
      </c>
      <c r="H550">
        <v>1.5788253201300001E-4</v>
      </c>
      <c r="I550">
        <v>2.4610357313400002E-4</v>
      </c>
      <c r="J550">
        <v>1.2192944286300001E-4</v>
      </c>
    </row>
    <row r="551" spans="1:10" x14ac:dyDescent="0.25">
      <c r="A551" t="s">
        <v>143</v>
      </c>
      <c r="B551" t="s">
        <v>144</v>
      </c>
      <c r="C551" t="s">
        <v>3</v>
      </c>
      <c r="D551" t="s">
        <v>145</v>
      </c>
      <c r="E551" t="s">
        <v>31</v>
      </c>
      <c r="F551" t="s">
        <v>146</v>
      </c>
      <c r="G551">
        <v>2016</v>
      </c>
      <c r="H551">
        <v>1.5764600356200001E-4</v>
      </c>
      <c r="I551">
        <v>2.52727273387E-4</v>
      </c>
      <c r="J551">
        <v>1.16100190574E-4</v>
      </c>
    </row>
    <row r="552" spans="1:10" x14ac:dyDescent="0.25">
      <c r="A552" t="s">
        <v>143</v>
      </c>
      <c r="B552" t="s">
        <v>144</v>
      </c>
      <c r="C552" t="s">
        <v>1</v>
      </c>
      <c r="D552" t="s">
        <v>145</v>
      </c>
      <c r="E552" t="s">
        <v>31</v>
      </c>
      <c r="F552" t="s">
        <v>7</v>
      </c>
      <c r="G552">
        <v>2016</v>
      </c>
      <c r="H552">
        <v>1.39365372373E-2</v>
      </c>
      <c r="I552">
        <v>2.1702901429600002E-2</v>
      </c>
      <c r="J552">
        <v>1.0654398939499999E-2</v>
      </c>
    </row>
    <row r="553" spans="1:10" x14ac:dyDescent="0.25">
      <c r="A553" t="s">
        <v>143</v>
      </c>
      <c r="B553" t="s">
        <v>144</v>
      </c>
      <c r="C553" t="s">
        <v>3</v>
      </c>
      <c r="D553" t="s">
        <v>145</v>
      </c>
      <c r="E553" t="s">
        <v>31</v>
      </c>
      <c r="F553" t="s">
        <v>7</v>
      </c>
      <c r="G553">
        <v>2016</v>
      </c>
      <c r="H553">
        <v>1.1744318277099999E-2</v>
      </c>
      <c r="I553">
        <v>1.86367736027E-2</v>
      </c>
      <c r="J553">
        <v>8.6090124381199996E-3</v>
      </c>
    </row>
    <row r="554" spans="1:10" x14ac:dyDescent="0.25">
      <c r="A554" t="s">
        <v>143</v>
      </c>
      <c r="B554" t="s">
        <v>144</v>
      </c>
      <c r="C554" t="s">
        <v>1</v>
      </c>
      <c r="D554" t="s">
        <v>14</v>
      </c>
      <c r="E554" t="s">
        <v>31</v>
      </c>
      <c r="F554" t="s">
        <v>97</v>
      </c>
      <c r="G554">
        <v>2016</v>
      </c>
      <c r="H554">
        <v>2.4883362205800001E-2</v>
      </c>
      <c r="I554">
        <v>3.3567307692499999E-2</v>
      </c>
      <c r="J554">
        <v>2.1541777588000001E-2</v>
      </c>
    </row>
    <row r="555" spans="1:10" x14ac:dyDescent="0.25">
      <c r="A555" t="s">
        <v>143</v>
      </c>
      <c r="B555" t="s">
        <v>144</v>
      </c>
      <c r="C555" t="s">
        <v>3</v>
      </c>
      <c r="D555" t="s">
        <v>14</v>
      </c>
      <c r="E555" t="s">
        <v>31</v>
      </c>
      <c r="F555" t="s">
        <v>97</v>
      </c>
      <c r="G555">
        <v>2016</v>
      </c>
      <c r="H555">
        <v>2.32787630058E-2</v>
      </c>
      <c r="I555">
        <v>3.2375894240499997E-2</v>
      </c>
      <c r="J555">
        <v>1.9839242190600001E-2</v>
      </c>
    </row>
    <row r="556" spans="1:10" x14ac:dyDescent="0.25">
      <c r="A556" t="s">
        <v>143</v>
      </c>
      <c r="B556" t="s">
        <v>144</v>
      </c>
      <c r="C556" t="s">
        <v>1</v>
      </c>
      <c r="D556" t="s">
        <v>14</v>
      </c>
      <c r="E556" t="s">
        <v>31</v>
      </c>
      <c r="F556" t="s">
        <v>146</v>
      </c>
      <c r="G556">
        <v>2016</v>
      </c>
      <c r="H556">
        <v>9.5490451650899998E-4</v>
      </c>
      <c r="I556">
        <v>1.2942602288300001E-3</v>
      </c>
      <c r="J556">
        <v>8.2886578904699997E-4</v>
      </c>
    </row>
    <row r="557" spans="1:10" x14ac:dyDescent="0.25">
      <c r="A557" t="s">
        <v>143</v>
      </c>
      <c r="B557" t="s">
        <v>144</v>
      </c>
      <c r="C557" t="s">
        <v>3</v>
      </c>
      <c r="D557" t="s">
        <v>14</v>
      </c>
      <c r="E557" t="s">
        <v>31</v>
      </c>
      <c r="F557" t="s">
        <v>146</v>
      </c>
      <c r="G557">
        <v>2016</v>
      </c>
      <c r="H557">
        <v>1.0682546347100001E-3</v>
      </c>
      <c r="I557">
        <v>1.4850731332100001E-3</v>
      </c>
      <c r="J557">
        <v>9.1047950779700004E-4</v>
      </c>
    </row>
    <row r="558" spans="1:10" x14ac:dyDescent="0.25">
      <c r="A558" t="s">
        <v>143</v>
      </c>
      <c r="B558" t="s">
        <v>144</v>
      </c>
      <c r="C558" t="s">
        <v>1</v>
      </c>
      <c r="D558" t="s">
        <v>14</v>
      </c>
      <c r="E558" t="s">
        <v>31</v>
      </c>
      <c r="F558" t="s">
        <v>7</v>
      </c>
      <c r="G558">
        <v>2016</v>
      </c>
      <c r="H558">
        <v>8.8475023748000002E-3</v>
      </c>
      <c r="I558">
        <v>1.19351569964E-2</v>
      </c>
      <c r="J558">
        <v>7.6593720249800001E-3</v>
      </c>
    </row>
    <row r="559" spans="1:10" x14ac:dyDescent="0.25">
      <c r="A559" t="s">
        <v>143</v>
      </c>
      <c r="B559" t="s">
        <v>144</v>
      </c>
      <c r="C559" t="s">
        <v>3</v>
      </c>
      <c r="D559" t="s">
        <v>14</v>
      </c>
      <c r="E559" t="s">
        <v>31</v>
      </c>
      <c r="F559" t="s">
        <v>7</v>
      </c>
      <c r="G559">
        <v>2016</v>
      </c>
      <c r="H559">
        <v>8.6426484456899998E-3</v>
      </c>
      <c r="I559">
        <v>1.20201177342E-2</v>
      </c>
      <c r="J559">
        <v>7.3656661069099998E-3</v>
      </c>
    </row>
    <row r="560" spans="1:10" x14ac:dyDescent="0.25">
      <c r="A560" t="s">
        <v>143</v>
      </c>
      <c r="B560" t="s">
        <v>144</v>
      </c>
      <c r="C560" t="s">
        <v>1</v>
      </c>
      <c r="D560" t="s">
        <v>15</v>
      </c>
      <c r="E560" t="s">
        <v>31</v>
      </c>
      <c r="F560" t="s">
        <v>97</v>
      </c>
      <c r="G560">
        <v>2016</v>
      </c>
      <c r="H560">
        <v>1.7525671730400001E-2</v>
      </c>
      <c r="I560">
        <v>2.6719107862100001E-2</v>
      </c>
      <c r="J560">
        <v>1.3593816654499999E-2</v>
      </c>
    </row>
    <row r="561" spans="1:10" x14ac:dyDescent="0.25">
      <c r="A561" t="s">
        <v>143</v>
      </c>
      <c r="B561" t="s">
        <v>144</v>
      </c>
      <c r="C561" t="s">
        <v>3</v>
      </c>
      <c r="D561" t="s">
        <v>15</v>
      </c>
      <c r="E561" t="s">
        <v>31</v>
      </c>
      <c r="F561" t="s">
        <v>97</v>
      </c>
      <c r="G561">
        <v>2016</v>
      </c>
      <c r="H561">
        <v>1.8872358101299998E-2</v>
      </c>
      <c r="I561">
        <v>2.56268275542E-2</v>
      </c>
      <c r="J561">
        <v>1.55582397576E-2</v>
      </c>
    </row>
    <row r="562" spans="1:10" x14ac:dyDescent="0.25">
      <c r="A562" t="s">
        <v>143</v>
      </c>
      <c r="B562" t="s">
        <v>144</v>
      </c>
      <c r="C562" t="s">
        <v>1</v>
      </c>
      <c r="D562" t="s">
        <v>15</v>
      </c>
      <c r="E562" t="s">
        <v>31</v>
      </c>
      <c r="F562" t="s">
        <v>146</v>
      </c>
      <c r="G562">
        <v>2016</v>
      </c>
      <c r="H562">
        <v>8.4250844580600003E-4</v>
      </c>
      <c r="I562">
        <v>1.28186623774E-3</v>
      </c>
      <c r="J562">
        <v>6.5699320174499997E-4</v>
      </c>
    </row>
    <row r="563" spans="1:10" x14ac:dyDescent="0.25">
      <c r="A563" t="s">
        <v>143</v>
      </c>
      <c r="B563" t="s">
        <v>144</v>
      </c>
      <c r="C563" t="s">
        <v>3</v>
      </c>
      <c r="D563" t="s">
        <v>15</v>
      </c>
      <c r="E563" t="s">
        <v>31</v>
      </c>
      <c r="F563" t="s">
        <v>146</v>
      </c>
      <c r="G563">
        <v>2016</v>
      </c>
      <c r="H563">
        <v>1.06746915751E-3</v>
      </c>
      <c r="I563">
        <v>1.44449846153E-3</v>
      </c>
      <c r="J563">
        <v>8.8195513455900003E-4</v>
      </c>
    </row>
    <row r="564" spans="1:10" x14ac:dyDescent="0.25">
      <c r="A564" t="s">
        <v>143</v>
      </c>
      <c r="B564" t="s">
        <v>144</v>
      </c>
      <c r="C564" t="s">
        <v>1</v>
      </c>
      <c r="D564" t="s">
        <v>15</v>
      </c>
      <c r="E564" t="s">
        <v>31</v>
      </c>
      <c r="F564" t="s">
        <v>7</v>
      </c>
      <c r="G564">
        <v>2016</v>
      </c>
      <c r="H564">
        <v>7.3577908666899996E-3</v>
      </c>
      <c r="I564">
        <v>1.1217464917599999E-2</v>
      </c>
      <c r="J564">
        <v>5.7070828189900004E-3</v>
      </c>
    </row>
    <row r="565" spans="1:10" x14ac:dyDescent="0.25">
      <c r="A565" t="s">
        <v>143</v>
      </c>
      <c r="B565" t="s">
        <v>144</v>
      </c>
      <c r="C565" t="s">
        <v>3</v>
      </c>
      <c r="D565" t="s">
        <v>15</v>
      </c>
      <c r="E565" t="s">
        <v>31</v>
      </c>
      <c r="F565" t="s">
        <v>7</v>
      </c>
      <c r="G565">
        <v>2016</v>
      </c>
      <c r="H565">
        <v>8.2905819185100007E-3</v>
      </c>
      <c r="I565">
        <v>1.1257804245200001E-2</v>
      </c>
      <c r="J565">
        <v>6.8346976316500004E-3</v>
      </c>
    </row>
    <row r="566" spans="1:10" x14ac:dyDescent="0.25">
      <c r="A566" t="s">
        <v>143</v>
      </c>
      <c r="B566" t="s">
        <v>144</v>
      </c>
      <c r="C566" t="s">
        <v>1</v>
      </c>
      <c r="D566" t="s">
        <v>16</v>
      </c>
      <c r="E566" t="s">
        <v>31</v>
      </c>
      <c r="F566" t="s">
        <v>97</v>
      </c>
      <c r="G566">
        <v>2016</v>
      </c>
      <c r="H566">
        <v>0.23198010961599999</v>
      </c>
      <c r="I566">
        <v>0.31403154588100002</v>
      </c>
      <c r="J566">
        <v>0.199752621564</v>
      </c>
    </row>
    <row r="567" spans="1:10" x14ac:dyDescent="0.25">
      <c r="A567" t="s">
        <v>143</v>
      </c>
      <c r="B567" t="s">
        <v>144</v>
      </c>
      <c r="C567" t="s">
        <v>3</v>
      </c>
      <c r="D567" t="s">
        <v>16</v>
      </c>
      <c r="E567" t="s">
        <v>31</v>
      </c>
      <c r="F567" t="s">
        <v>97</v>
      </c>
      <c r="G567">
        <v>2016</v>
      </c>
      <c r="H567">
        <v>9.0532930672799994E-2</v>
      </c>
      <c r="I567">
        <v>0.11873291600999999</v>
      </c>
      <c r="J567">
        <v>7.5447279628700001E-2</v>
      </c>
    </row>
    <row r="568" spans="1:10" x14ac:dyDescent="0.25">
      <c r="A568" t="s">
        <v>143</v>
      </c>
      <c r="B568" t="s">
        <v>144</v>
      </c>
      <c r="C568" t="s">
        <v>1</v>
      </c>
      <c r="D568" t="s">
        <v>16</v>
      </c>
      <c r="E568" t="s">
        <v>31</v>
      </c>
      <c r="F568" t="s">
        <v>146</v>
      </c>
      <c r="G568">
        <v>2016</v>
      </c>
      <c r="H568">
        <v>2.9111221968500002E-3</v>
      </c>
      <c r="I568">
        <v>3.9064013356699999E-3</v>
      </c>
      <c r="J568">
        <v>2.53303460822E-3</v>
      </c>
    </row>
    <row r="569" spans="1:10" x14ac:dyDescent="0.25">
      <c r="A569" t="s">
        <v>143</v>
      </c>
      <c r="B569" t="s">
        <v>144</v>
      </c>
      <c r="C569" t="s">
        <v>3</v>
      </c>
      <c r="D569" t="s">
        <v>16</v>
      </c>
      <c r="E569" t="s">
        <v>31</v>
      </c>
      <c r="F569" t="s">
        <v>146</v>
      </c>
      <c r="G569">
        <v>2016</v>
      </c>
      <c r="H569">
        <v>2.6877229848699998E-3</v>
      </c>
      <c r="I569">
        <v>3.5431761042099999E-3</v>
      </c>
      <c r="J569">
        <v>2.2509364247899999E-3</v>
      </c>
    </row>
    <row r="570" spans="1:10" x14ac:dyDescent="0.25">
      <c r="A570" t="s">
        <v>143</v>
      </c>
      <c r="B570" t="s">
        <v>144</v>
      </c>
      <c r="C570" t="s">
        <v>1</v>
      </c>
      <c r="D570" t="s">
        <v>16</v>
      </c>
      <c r="E570" t="s">
        <v>31</v>
      </c>
      <c r="F570" t="s">
        <v>7</v>
      </c>
      <c r="G570">
        <v>2016</v>
      </c>
      <c r="H570">
        <v>9.3592739489699997E-2</v>
      </c>
      <c r="I570">
        <v>0.12669652029100001</v>
      </c>
      <c r="J570">
        <v>8.0590508829900001E-2</v>
      </c>
    </row>
    <row r="571" spans="1:10" x14ac:dyDescent="0.25">
      <c r="A571" t="s">
        <v>143</v>
      </c>
      <c r="B571" t="s">
        <v>144</v>
      </c>
      <c r="C571" t="s">
        <v>3</v>
      </c>
      <c r="D571" t="s">
        <v>16</v>
      </c>
      <c r="E571" t="s">
        <v>31</v>
      </c>
      <c r="F571" t="s">
        <v>7</v>
      </c>
      <c r="G571">
        <v>2016</v>
      </c>
      <c r="H571">
        <v>3.8868134330100002E-2</v>
      </c>
      <c r="I571">
        <v>5.0975119159199903E-2</v>
      </c>
      <c r="J571">
        <v>3.2391473220299997E-2</v>
      </c>
    </row>
    <row r="572" spans="1:10" x14ac:dyDescent="0.25">
      <c r="A572" t="s">
        <v>143</v>
      </c>
      <c r="B572" t="s">
        <v>144</v>
      </c>
      <c r="C572" t="s">
        <v>1</v>
      </c>
      <c r="D572" t="s">
        <v>17</v>
      </c>
      <c r="E572" t="s">
        <v>31</v>
      </c>
      <c r="F572" t="s">
        <v>97</v>
      </c>
      <c r="G572">
        <v>2016</v>
      </c>
      <c r="H572">
        <v>0.86978144651800005</v>
      </c>
      <c r="I572">
        <v>1.08223668161</v>
      </c>
      <c r="J572">
        <v>0.77338739524</v>
      </c>
    </row>
    <row r="573" spans="1:10" x14ac:dyDescent="0.25">
      <c r="A573" t="s">
        <v>143</v>
      </c>
      <c r="B573" t="s">
        <v>144</v>
      </c>
      <c r="C573" t="s">
        <v>3</v>
      </c>
      <c r="D573" t="s">
        <v>17</v>
      </c>
      <c r="E573" t="s">
        <v>31</v>
      </c>
      <c r="F573" t="s">
        <v>97</v>
      </c>
      <c r="G573">
        <v>2016</v>
      </c>
      <c r="H573">
        <v>0.31082562724000001</v>
      </c>
      <c r="I573">
        <v>0.37218589333800001</v>
      </c>
      <c r="J573">
        <v>0.26344193955099998</v>
      </c>
    </row>
    <row r="574" spans="1:10" x14ac:dyDescent="0.25">
      <c r="A574" t="s">
        <v>143</v>
      </c>
      <c r="B574" t="s">
        <v>144</v>
      </c>
      <c r="C574" t="s">
        <v>1</v>
      </c>
      <c r="D574" t="s">
        <v>17</v>
      </c>
      <c r="E574" t="s">
        <v>31</v>
      </c>
      <c r="F574" t="s">
        <v>146</v>
      </c>
      <c r="G574">
        <v>2016</v>
      </c>
      <c r="H574">
        <v>6.4846975128600003E-3</v>
      </c>
      <c r="I574">
        <v>8.0035349764800007E-3</v>
      </c>
      <c r="J574">
        <v>5.79793079549E-3</v>
      </c>
    </row>
    <row r="575" spans="1:10" x14ac:dyDescent="0.25">
      <c r="A575" t="s">
        <v>143</v>
      </c>
      <c r="B575" t="s">
        <v>144</v>
      </c>
      <c r="C575" t="s">
        <v>3</v>
      </c>
      <c r="D575" t="s">
        <v>17</v>
      </c>
      <c r="E575" t="s">
        <v>31</v>
      </c>
      <c r="F575" t="s">
        <v>146</v>
      </c>
      <c r="G575">
        <v>2016</v>
      </c>
      <c r="H575">
        <v>5.3563232574199999E-3</v>
      </c>
      <c r="I575">
        <v>6.3634718937400003E-3</v>
      </c>
      <c r="J575">
        <v>4.5675136316500001E-3</v>
      </c>
    </row>
    <row r="576" spans="1:10" x14ac:dyDescent="0.25">
      <c r="A576" t="s">
        <v>143</v>
      </c>
      <c r="B576" t="s">
        <v>144</v>
      </c>
      <c r="C576" t="s">
        <v>1</v>
      </c>
      <c r="D576" t="s">
        <v>17</v>
      </c>
      <c r="E576" t="s">
        <v>31</v>
      </c>
      <c r="F576" t="s">
        <v>7</v>
      </c>
      <c r="G576">
        <v>2016</v>
      </c>
      <c r="H576">
        <v>0.29495489189500002</v>
      </c>
      <c r="I576">
        <v>0.36700139409400001</v>
      </c>
      <c r="J576">
        <v>0.262266338825</v>
      </c>
    </row>
    <row r="577" spans="1:10" x14ac:dyDescent="0.25">
      <c r="A577" t="s">
        <v>143</v>
      </c>
      <c r="B577" t="s">
        <v>144</v>
      </c>
      <c r="C577" t="s">
        <v>3</v>
      </c>
      <c r="D577" t="s">
        <v>17</v>
      </c>
      <c r="E577" t="s">
        <v>31</v>
      </c>
      <c r="F577" t="s">
        <v>7</v>
      </c>
      <c r="G577">
        <v>2016</v>
      </c>
      <c r="H577">
        <v>0.103194050574999</v>
      </c>
      <c r="I577">
        <v>0.123565647534</v>
      </c>
      <c r="J577">
        <v>8.7462675052899994E-2</v>
      </c>
    </row>
    <row r="578" spans="1:10" x14ac:dyDescent="0.25">
      <c r="A578" t="s">
        <v>143</v>
      </c>
      <c r="B578" t="s">
        <v>144</v>
      </c>
      <c r="C578" t="s">
        <v>1</v>
      </c>
      <c r="D578" t="s">
        <v>18</v>
      </c>
      <c r="E578" t="s">
        <v>31</v>
      </c>
      <c r="F578" t="s">
        <v>97</v>
      </c>
      <c r="G578">
        <v>2016</v>
      </c>
      <c r="H578">
        <v>2.7829446611500002</v>
      </c>
      <c r="I578">
        <v>3.3236495227399998</v>
      </c>
      <c r="J578">
        <v>2.47322245873</v>
      </c>
    </row>
    <row r="579" spans="1:10" x14ac:dyDescent="0.25">
      <c r="A579" t="s">
        <v>143</v>
      </c>
      <c r="B579" t="s">
        <v>144</v>
      </c>
      <c r="C579" t="s">
        <v>3</v>
      </c>
      <c r="D579" t="s">
        <v>18</v>
      </c>
      <c r="E579" t="s">
        <v>31</v>
      </c>
      <c r="F579" t="s">
        <v>97</v>
      </c>
      <c r="G579">
        <v>2016</v>
      </c>
      <c r="H579">
        <v>0.63916429086799997</v>
      </c>
      <c r="I579">
        <v>0.76924985192399997</v>
      </c>
      <c r="J579">
        <v>0.54929594921699998</v>
      </c>
    </row>
    <row r="580" spans="1:10" x14ac:dyDescent="0.25">
      <c r="A580" t="s">
        <v>143</v>
      </c>
      <c r="B580" t="s">
        <v>144</v>
      </c>
      <c r="C580" t="s">
        <v>1</v>
      </c>
      <c r="D580" t="s">
        <v>18</v>
      </c>
      <c r="E580" t="s">
        <v>31</v>
      </c>
      <c r="F580" t="s">
        <v>146</v>
      </c>
      <c r="G580">
        <v>2016</v>
      </c>
      <c r="H580">
        <v>1.54632817966E-2</v>
      </c>
      <c r="I580">
        <v>1.8463690759999998E-2</v>
      </c>
      <c r="J580">
        <v>1.38556618562E-2</v>
      </c>
    </row>
    <row r="581" spans="1:10" x14ac:dyDescent="0.25">
      <c r="A581" t="s">
        <v>143</v>
      </c>
      <c r="B581" t="s">
        <v>144</v>
      </c>
      <c r="C581" t="s">
        <v>3</v>
      </c>
      <c r="D581" t="s">
        <v>18</v>
      </c>
      <c r="E581" t="s">
        <v>31</v>
      </c>
      <c r="F581" t="s">
        <v>146</v>
      </c>
      <c r="G581">
        <v>2016</v>
      </c>
      <c r="H581">
        <v>7.8530171343199999E-3</v>
      </c>
      <c r="I581">
        <v>9.44159205903E-3</v>
      </c>
      <c r="J581">
        <v>6.7760560165400002E-3</v>
      </c>
    </row>
    <row r="582" spans="1:10" x14ac:dyDescent="0.25">
      <c r="A582" t="s">
        <v>143</v>
      </c>
      <c r="B582" t="s">
        <v>144</v>
      </c>
      <c r="C582" t="s">
        <v>1</v>
      </c>
      <c r="D582" t="s">
        <v>18</v>
      </c>
      <c r="E582" t="s">
        <v>31</v>
      </c>
      <c r="F582" t="s">
        <v>7</v>
      </c>
      <c r="G582">
        <v>2016</v>
      </c>
      <c r="H582">
        <v>0.67717843220099905</v>
      </c>
      <c r="I582">
        <v>0.80874902200399901</v>
      </c>
      <c r="J582">
        <v>0.60181322699999995</v>
      </c>
    </row>
    <row r="583" spans="1:10" x14ac:dyDescent="0.25">
      <c r="A583" t="s">
        <v>143</v>
      </c>
      <c r="B583" t="s">
        <v>144</v>
      </c>
      <c r="C583" t="s">
        <v>3</v>
      </c>
      <c r="D583" t="s">
        <v>18</v>
      </c>
      <c r="E583" t="s">
        <v>31</v>
      </c>
      <c r="F583" t="s">
        <v>7</v>
      </c>
      <c r="G583">
        <v>2016</v>
      </c>
      <c r="H583">
        <v>0.14960479440499999</v>
      </c>
      <c r="I583">
        <v>0.18005302797299999</v>
      </c>
      <c r="J583">
        <v>0.128569929084</v>
      </c>
    </row>
    <row r="584" spans="1:10" x14ac:dyDescent="0.25">
      <c r="A584" t="s">
        <v>143</v>
      </c>
      <c r="B584" t="s">
        <v>144</v>
      </c>
      <c r="C584" t="s">
        <v>1</v>
      </c>
      <c r="D584" t="s">
        <v>19</v>
      </c>
      <c r="E584" t="s">
        <v>31</v>
      </c>
      <c r="F584" t="s">
        <v>97</v>
      </c>
      <c r="G584">
        <v>2016</v>
      </c>
      <c r="H584">
        <v>7.6473100388799997</v>
      </c>
      <c r="I584">
        <v>8.6703219641500002</v>
      </c>
      <c r="J584">
        <v>6.9126556964099999</v>
      </c>
    </row>
    <row r="585" spans="1:10" x14ac:dyDescent="0.25">
      <c r="A585" t="s">
        <v>143</v>
      </c>
      <c r="B585" t="s">
        <v>144</v>
      </c>
      <c r="C585" t="s">
        <v>3</v>
      </c>
      <c r="D585" t="s">
        <v>19</v>
      </c>
      <c r="E585" t="s">
        <v>31</v>
      </c>
      <c r="F585" t="s">
        <v>97</v>
      </c>
      <c r="G585">
        <v>2016</v>
      </c>
      <c r="H585">
        <v>2.0939597393899998</v>
      </c>
      <c r="I585">
        <v>2.35276773999</v>
      </c>
      <c r="J585">
        <v>1.8591410960400001</v>
      </c>
    </row>
    <row r="586" spans="1:10" x14ac:dyDescent="0.25">
      <c r="A586" t="s">
        <v>143</v>
      </c>
      <c r="B586" t="s">
        <v>144</v>
      </c>
      <c r="C586" t="s">
        <v>1</v>
      </c>
      <c r="D586" t="s">
        <v>19</v>
      </c>
      <c r="E586" t="s">
        <v>31</v>
      </c>
      <c r="F586" t="s">
        <v>146</v>
      </c>
      <c r="G586">
        <v>2016</v>
      </c>
      <c r="H586">
        <v>3.1649888731399997E-2</v>
      </c>
      <c r="I586">
        <v>3.59272831628E-2</v>
      </c>
      <c r="J586">
        <v>2.8739455064899999E-2</v>
      </c>
    </row>
    <row r="587" spans="1:10" x14ac:dyDescent="0.25">
      <c r="A587" t="s">
        <v>143</v>
      </c>
      <c r="B587" t="s">
        <v>144</v>
      </c>
      <c r="C587" t="s">
        <v>3</v>
      </c>
      <c r="D587" t="s">
        <v>19</v>
      </c>
      <c r="E587" t="s">
        <v>31</v>
      </c>
      <c r="F587" t="s">
        <v>146</v>
      </c>
      <c r="G587">
        <v>2016</v>
      </c>
      <c r="H587">
        <v>1.6048576992600001E-2</v>
      </c>
      <c r="I587">
        <v>1.7987838670399998E-2</v>
      </c>
      <c r="J587">
        <v>1.4294670470099999E-2</v>
      </c>
    </row>
    <row r="588" spans="1:10" x14ac:dyDescent="0.25">
      <c r="A588" t="s">
        <v>143</v>
      </c>
      <c r="B588" t="s">
        <v>144</v>
      </c>
      <c r="C588" t="s">
        <v>1</v>
      </c>
      <c r="D588" t="s">
        <v>19</v>
      </c>
      <c r="E588" t="s">
        <v>31</v>
      </c>
      <c r="F588" t="s">
        <v>7</v>
      </c>
      <c r="G588">
        <v>2016</v>
      </c>
      <c r="H588">
        <v>1.73510587052</v>
      </c>
      <c r="I588">
        <v>1.96721807573999</v>
      </c>
      <c r="J588">
        <v>1.56841940744</v>
      </c>
    </row>
    <row r="589" spans="1:10" x14ac:dyDescent="0.25">
      <c r="A589" t="s">
        <v>143</v>
      </c>
      <c r="B589" t="s">
        <v>144</v>
      </c>
      <c r="C589" t="s">
        <v>3</v>
      </c>
      <c r="D589" t="s">
        <v>19</v>
      </c>
      <c r="E589" t="s">
        <v>31</v>
      </c>
      <c r="F589" t="s">
        <v>7</v>
      </c>
      <c r="G589">
        <v>2016</v>
      </c>
      <c r="H589">
        <v>0.49747801267699998</v>
      </c>
      <c r="I589">
        <v>0.55896500661500004</v>
      </c>
      <c r="J589">
        <v>0.441690353614</v>
      </c>
    </row>
    <row r="590" spans="1:10" x14ac:dyDescent="0.25">
      <c r="A590" t="s">
        <v>143</v>
      </c>
      <c r="B590" t="s">
        <v>144</v>
      </c>
      <c r="C590" t="s">
        <v>1</v>
      </c>
      <c r="D590" t="s">
        <v>20</v>
      </c>
      <c r="E590" t="s">
        <v>31</v>
      </c>
      <c r="F590" t="s">
        <v>97</v>
      </c>
      <c r="G590">
        <v>2016</v>
      </c>
      <c r="H590">
        <v>18.868492764300001</v>
      </c>
      <c r="I590">
        <v>21.1600690679</v>
      </c>
      <c r="J590">
        <v>17.3931279237</v>
      </c>
    </row>
    <row r="591" spans="1:10" x14ac:dyDescent="0.25">
      <c r="A591" t="s">
        <v>143</v>
      </c>
      <c r="B591" t="s">
        <v>144</v>
      </c>
      <c r="C591" t="s">
        <v>3</v>
      </c>
      <c r="D591" t="s">
        <v>20</v>
      </c>
      <c r="E591" t="s">
        <v>31</v>
      </c>
      <c r="F591" t="s">
        <v>97</v>
      </c>
      <c r="G591">
        <v>2016</v>
      </c>
      <c r="H591">
        <v>4.3004115188499998</v>
      </c>
      <c r="I591">
        <v>4.8441409975800003</v>
      </c>
      <c r="J591">
        <v>3.8138140741800002</v>
      </c>
    </row>
    <row r="592" spans="1:10" x14ac:dyDescent="0.25">
      <c r="A592" t="s">
        <v>143</v>
      </c>
      <c r="B592" t="s">
        <v>144</v>
      </c>
      <c r="C592" t="s">
        <v>1</v>
      </c>
      <c r="D592" t="s">
        <v>20</v>
      </c>
      <c r="E592" t="s">
        <v>31</v>
      </c>
      <c r="F592" t="s">
        <v>146</v>
      </c>
      <c r="G592">
        <v>2016</v>
      </c>
      <c r="H592">
        <v>6.1271992330800003E-2</v>
      </c>
      <c r="I592">
        <v>6.8178566989199996E-2</v>
      </c>
      <c r="J592">
        <v>5.70255209141E-2</v>
      </c>
    </row>
    <row r="593" spans="1:10" x14ac:dyDescent="0.25">
      <c r="A593" t="s">
        <v>143</v>
      </c>
      <c r="B593" t="s">
        <v>144</v>
      </c>
      <c r="C593" t="s">
        <v>3</v>
      </c>
      <c r="D593" t="s">
        <v>20</v>
      </c>
      <c r="E593" t="s">
        <v>31</v>
      </c>
      <c r="F593" t="s">
        <v>146</v>
      </c>
      <c r="G593">
        <v>2016</v>
      </c>
      <c r="H593">
        <v>2.6088326720900001E-2</v>
      </c>
      <c r="I593">
        <v>2.91489554422E-2</v>
      </c>
      <c r="J593">
        <v>2.3341574596899999E-2</v>
      </c>
    </row>
    <row r="594" spans="1:10" x14ac:dyDescent="0.25">
      <c r="A594" t="s">
        <v>143</v>
      </c>
      <c r="B594" t="s">
        <v>144</v>
      </c>
      <c r="C594" t="s">
        <v>1</v>
      </c>
      <c r="D594" t="s">
        <v>20</v>
      </c>
      <c r="E594" t="s">
        <v>31</v>
      </c>
      <c r="F594" t="s">
        <v>7</v>
      </c>
      <c r="G594">
        <v>2016</v>
      </c>
      <c r="H594">
        <v>5.2035166246999998</v>
      </c>
      <c r="I594">
        <v>5.8354831278899999</v>
      </c>
      <c r="J594">
        <v>4.7966433481199999</v>
      </c>
    </row>
    <row r="595" spans="1:10" x14ac:dyDescent="0.25">
      <c r="A595" t="s">
        <v>143</v>
      </c>
      <c r="B595" t="s">
        <v>144</v>
      </c>
      <c r="C595" t="s">
        <v>3</v>
      </c>
      <c r="D595" t="s">
        <v>20</v>
      </c>
      <c r="E595" t="s">
        <v>31</v>
      </c>
      <c r="F595" t="s">
        <v>7</v>
      </c>
      <c r="G595">
        <v>2016</v>
      </c>
      <c r="H595">
        <v>1.2571453591199999</v>
      </c>
      <c r="I595">
        <v>1.41609456382</v>
      </c>
      <c r="J595">
        <v>1.1148976424399999</v>
      </c>
    </row>
    <row r="596" spans="1:10" x14ac:dyDescent="0.25">
      <c r="A596" t="s">
        <v>143</v>
      </c>
      <c r="B596" t="s">
        <v>144</v>
      </c>
      <c r="C596" t="s">
        <v>1</v>
      </c>
      <c r="D596" t="s">
        <v>21</v>
      </c>
      <c r="E596" t="s">
        <v>31</v>
      </c>
      <c r="F596" t="s">
        <v>97</v>
      </c>
      <c r="G596">
        <v>2016</v>
      </c>
      <c r="H596">
        <v>50.450491855800003</v>
      </c>
      <c r="I596">
        <v>56.351243216</v>
      </c>
      <c r="J596">
        <v>46.729865605800001</v>
      </c>
    </row>
    <row r="597" spans="1:10" x14ac:dyDescent="0.25">
      <c r="A597" t="s">
        <v>143</v>
      </c>
      <c r="B597" t="s">
        <v>144</v>
      </c>
      <c r="C597" t="s">
        <v>3</v>
      </c>
      <c r="D597" t="s">
        <v>21</v>
      </c>
      <c r="E597" t="s">
        <v>31</v>
      </c>
      <c r="F597" t="s">
        <v>97</v>
      </c>
      <c r="G597">
        <v>2016</v>
      </c>
      <c r="H597">
        <v>10.205964161200001</v>
      </c>
      <c r="I597">
        <v>11.304909989800001</v>
      </c>
      <c r="J597">
        <v>9.2963858136600006</v>
      </c>
    </row>
    <row r="598" spans="1:10" x14ac:dyDescent="0.25">
      <c r="A598" t="s">
        <v>143</v>
      </c>
      <c r="B598" t="s">
        <v>144</v>
      </c>
      <c r="C598" t="s">
        <v>1</v>
      </c>
      <c r="D598" t="s">
        <v>21</v>
      </c>
      <c r="E598" t="s">
        <v>31</v>
      </c>
      <c r="F598" t="s">
        <v>146</v>
      </c>
      <c r="G598">
        <v>2016</v>
      </c>
      <c r="H598">
        <v>0.107675378269</v>
      </c>
      <c r="I598">
        <v>0.119641366512</v>
      </c>
      <c r="J598">
        <v>0.100588545549</v>
      </c>
    </row>
    <row r="599" spans="1:10" x14ac:dyDescent="0.25">
      <c r="A599" t="s">
        <v>143</v>
      </c>
      <c r="B599" t="s">
        <v>144</v>
      </c>
      <c r="C599" t="s">
        <v>3</v>
      </c>
      <c r="D599" t="s">
        <v>21</v>
      </c>
      <c r="E599" t="s">
        <v>31</v>
      </c>
      <c r="F599" t="s">
        <v>146</v>
      </c>
      <c r="G599">
        <v>2016</v>
      </c>
      <c r="H599">
        <v>3.5671582154700003E-2</v>
      </c>
      <c r="I599">
        <v>3.9245273043699999E-2</v>
      </c>
      <c r="J599">
        <v>3.2899882919199999E-2</v>
      </c>
    </row>
    <row r="600" spans="1:10" x14ac:dyDescent="0.25">
      <c r="A600" t="s">
        <v>143</v>
      </c>
      <c r="B600" t="s">
        <v>144</v>
      </c>
      <c r="C600" t="s">
        <v>1</v>
      </c>
      <c r="D600" t="s">
        <v>21</v>
      </c>
      <c r="E600" t="s">
        <v>31</v>
      </c>
      <c r="F600" t="s">
        <v>7</v>
      </c>
      <c r="G600">
        <v>2016</v>
      </c>
      <c r="H600">
        <v>14.871186010099899</v>
      </c>
      <c r="I600">
        <v>16.6105381522</v>
      </c>
      <c r="J600">
        <v>13.7744647889</v>
      </c>
    </row>
    <row r="601" spans="1:10" x14ac:dyDescent="0.25">
      <c r="A601" t="s">
        <v>143</v>
      </c>
      <c r="B601" t="s">
        <v>144</v>
      </c>
      <c r="C601" t="s">
        <v>3</v>
      </c>
      <c r="D601" t="s">
        <v>21</v>
      </c>
      <c r="E601" t="s">
        <v>31</v>
      </c>
      <c r="F601" t="s">
        <v>7</v>
      </c>
      <c r="G601">
        <v>2016</v>
      </c>
      <c r="H601">
        <v>3.10435003069</v>
      </c>
      <c r="I601">
        <v>3.4386165892299898</v>
      </c>
      <c r="J601">
        <v>2.82768341435</v>
      </c>
    </row>
    <row r="602" spans="1:10" x14ac:dyDescent="0.25">
      <c r="A602" t="s">
        <v>143</v>
      </c>
      <c r="B602" t="s">
        <v>144</v>
      </c>
      <c r="C602" t="s">
        <v>1</v>
      </c>
      <c r="D602" t="s">
        <v>22</v>
      </c>
      <c r="E602" t="s">
        <v>31</v>
      </c>
      <c r="F602" t="s">
        <v>97</v>
      </c>
      <c r="G602">
        <v>2016</v>
      </c>
      <c r="H602">
        <v>109.019313888</v>
      </c>
      <c r="I602">
        <v>119.937851384</v>
      </c>
      <c r="J602">
        <v>101.950196592</v>
      </c>
    </row>
    <row r="603" spans="1:10" x14ac:dyDescent="0.25">
      <c r="A603" t="s">
        <v>143</v>
      </c>
      <c r="B603" t="s">
        <v>144</v>
      </c>
      <c r="C603" t="s">
        <v>3</v>
      </c>
      <c r="D603" t="s">
        <v>22</v>
      </c>
      <c r="E603" t="s">
        <v>31</v>
      </c>
      <c r="F603" t="s">
        <v>97</v>
      </c>
      <c r="G603">
        <v>2016</v>
      </c>
      <c r="H603">
        <v>20.319464569800001</v>
      </c>
      <c r="I603">
        <v>22.186002424000002</v>
      </c>
      <c r="J603">
        <v>18.635105079999999</v>
      </c>
    </row>
    <row r="604" spans="1:10" x14ac:dyDescent="0.25">
      <c r="A604" t="s">
        <v>143</v>
      </c>
      <c r="B604" t="s">
        <v>144</v>
      </c>
      <c r="C604" t="s">
        <v>1</v>
      </c>
      <c r="D604" t="s">
        <v>22</v>
      </c>
      <c r="E604" t="s">
        <v>31</v>
      </c>
      <c r="F604" t="s">
        <v>146</v>
      </c>
      <c r="G604">
        <v>2016</v>
      </c>
      <c r="H604">
        <v>0.14945226533799999</v>
      </c>
      <c r="I604">
        <v>0.16295291982900001</v>
      </c>
      <c r="J604">
        <v>0.14184766447399999</v>
      </c>
    </row>
    <row r="605" spans="1:10" x14ac:dyDescent="0.25">
      <c r="A605" t="s">
        <v>143</v>
      </c>
      <c r="B605" t="s">
        <v>144</v>
      </c>
      <c r="C605" t="s">
        <v>3</v>
      </c>
      <c r="D605" t="s">
        <v>22</v>
      </c>
      <c r="E605" t="s">
        <v>31</v>
      </c>
      <c r="F605" t="s">
        <v>146</v>
      </c>
      <c r="G605">
        <v>2016</v>
      </c>
      <c r="H605">
        <v>4.4567433441600003E-2</v>
      </c>
      <c r="I605">
        <v>4.8188759968800003E-2</v>
      </c>
      <c r="J605">
        <v>4.1127574973100003E-2</v>
      </c>
    </row>
    <row r="606" spans="1:10" x14ac:dyDescent="0.25">
      <c r="A606" t="s">
        <v>143</v>
      </c>
      <c r="B606" t="s">
        <v>144</v>
      </c>
      <c r="C606" t="s">
        <v>1</v>
      </c>
      <c r="D606" t="s">
        <v>22</v>
      </c>
      <c r="E606" t="s">
        <v>31</v>
      </c>
      <c r="F606" t="s">
        <v>7</v>
      </c>
      <c r="G606">
        <v>2016</v>
      </c>
      <c r="H606">
        <v>34.723019360599999</v>
      </c>
      <c r="I606">
        <v>38.200610398000002</v>
      </c>
      <c r="J606">
        <v>32.471481646999997</v>
      </c>
    </row>
    <row r="607" spans="1:10" x14ac:dyDescent="0.25">
      <c r="A607" t="s">
        <v>143</v>
      </c>
      <c r="B607" t="s">
        <v>144</v>
      </c>
      <c r="C607" t="s">
        <v>3</v>
      </c>
      <c r="D607" t="s">
        <v>22</v>
      </c>
      <c r="E607" t="s">
        <v>31</v>
      </c>
      <c r="F607" t="s">
        <v>7</v>
      </c>
      <c r="G607">
        <v>2016</v>
      </c>
      <c r="H607">
        <v>6.4144583554499999</v>
      </c>
      <c r="I607">
        <v>7.0036879236599896</v>
      </c>
      <c r="J607">
        <v>5.8827389409999897</v>
      </c>
    </row>
    <row r="608" spans="1:10" x14ac:dyDescent="0.25">
      <c r="A608" t="s">
        <v>143</v>
      </c>
      <c r="B608" t="s">
        <v>144</v>
      </c>
      <c r="C608" t="s">
        <v>1</v>
      </c>
      <c r="D608" t="s">
        <v>23</v>
      </c>
      <c r="E608" t="s">
        <v>31</v>
      </c>
      <c r="F608" t="s">
        <v>97</v>
      </c>
      <c r="G608">
        <v>2016</v>
      </c>
      <c r="H608">
        <v>180.89683671</v>
      </c>
      <c r="I608">
        <v>196.084305814</v>
      </c>
      <c r="J608">
        <v>171.21242901700001</v>
      </c>
    </row>
    <row r="609" spans="1:10" x14ac:dyDescent="0.25">
      <c r="A609" t="s">
        <v>143</v>
      </c>
      <c r="B609" t="s">
        <v>144</v>
      </c>
      <c r="C609" t="s">
        <v>3</v>
      </c>
      <c r="D609" t="s">
        <v>23</v>
      </c>
      <c r="E609" t="s">
        <v>31</v>
      </c>
      <c r="F609" t="s">
        <v>97</v>
      </c>
      <c r="G609">
        <v>2016</v>
      </c>
      <c r="H609">
        <v>33.141538036100002</v>
      </c>
      <c r="I609">
        <v>35.948582867799999</v>
      </c>
      <c r="J609">
        <v>30.2616905802</v>
      </c>
    </row>
    <row r="610" spans="1:10" x14ac:dyDescent="0.25">
      <c r="A610" t="s">
        <v>143</v>
      </c>
      <c r="B610" t="s">
        <v>144</v>
      </c>
      <c r="C610" t="s">
        <v>1</v>
      </c>
      <c r="D610" t="s">
        <v>23</v>
      </c>
      <c r="E610" t="s">
        <v>31</v>
      </c>
      <c r="F610" t="s">
        <v>146</v>
      </c>
      <c r="G610">
        <v>2016</v>
      </c>
      <c r="H610">
        <v>0.182547305667</v>
      </c>
      <c r="I610">
        <v>0.19582349137899999</v>
      </c>
      <c r="J610">
        <v>0.17503318342499999</v>
      </c>
    </row>
    <row r="611" spans="1:10" x14ac:dyDescent="0.25">
      <c r="A611" t="s">
        <v>143</v>
      </c>
      <c r="B611" t="s">
        <v>144</v>
      </c>
      <c r="C611" t="s">
        <v>3</v>
      </c>
      <c r="D611" t="s">
        <v>23</v>
      </c>
      <c r="E611" t="s">
        <v>31</v>
      </c>
      <c r="F611" t="s">
        <v>146</v>
      </c>
      <c r="G611">
        <v>2016</v>
      </c>
      <c r="H611">
        <v>5.2316537273499997E-2</v>
      </c>
      <c r="I611">
        <v>5.6181282000399999E-2</v>
      </c>
      <c r="J611">
        <v>4.82685793475E-2</v>
      </c>
    </row>
    <row r="612" spans="1:10" x14ac:dyDescent="0.25">
      <c r="A612" t="s">
        <v>143</v>
      </c>
      <c r="B612" t="s">
        <v>144</v>
      </c>
      <c r="C612" t="s">
        <v>1</v>
      </c>
      <c r="D612" t="s">
        <v>23</v>
      </c>
      <c r="E612" t="s">
        <v>31</v>
      </c>
      <c r="F612" t="s">
        <v>7</v>
      </c>
      <c r="G612">
        <v>2016</v>
      </c>
      <c r="H612">
        <v>68.923826753200004</v>
      </c>
      <c r="I612">
        <v>74.710431474299995</v>
      </c>
      <c r="J612">
        <v>65.233953286000002</v>
      </c>
    </row>
    <row r="613" spans="1:10" x14ac:dyDescent="0.25">
      <c r="A613" t="s">
        <v>143</v>
      </c>
      <c r="B613" t="s">
        <v>144</v>
      </c>
      <c r="C613" t="s">
        <v>3</v>
      </c>
      <c r="D613" t="s">
        <v>23</v>
      </c>
      <c r="E613" t="s">
        <v>31</v>
      </c>
      <c r="F613" t="s">
        <v>7</v>
      </c>
      <c r="G613">
        <v>2016</v>
      </c>
      <c r="H613">
        <v>12.2712140554</v>
      </c>
      <c r="I613">
        <v>13.3105698015</v>
      </c>
      <c r="J613">
        <v>11.2049019084</v>
      </c>
    </row>
    <row r="614" spans="1:10" x14ac:dyDescent="0.25">
      <c r="A614" t="s">
        <v>143</v>
      </c>
      <c r="B614" t="s">
        <v>144</v>
      </c>
      <c r="C614" t="s">
        <v>1</v>
      </c>
      <c r="D614" t="s">
        <v>24</v>
      </c>
      <c r="E614" t="s">
        <v>31</v>
      </c>
      <c r="F614" t="s">
        <v>97</v>
      </c>
      <c r="G614">
        <v>2016</v>
      </c>
      <c r="H614">
        <v>225.21979454699999</v>
      </c>
      <c r="I614">
        <v>243.75534729</v>
      </c>
      <c r="J614">
        <v>213.143740237</v>
      </c>
    </row>
    <row r="615" spans="1:10" x14ac:dyDescent="0.25">
      <c r="A615" t="s">
        <v>143</v>
      </c>
      <c r="B615" t="s">
        <v>144</v>
      </c>
      <c r="C615" t="s">
        <v>3</v>
      </c>
      <c r="D615" t="s">
        <v>24</v>
      </c>
      <c r="E615" t="s">
        <v>31</v>
      </c>
      <c r="F615" t="s">
        <v>97</v>
      </c>
      <c r="G615">
        <v>2016</v>
      </c>
      <c r="H615">
        <v>48.203611689299997</v>
      </c>
      <c r="I615">
        <v>53.106348529599998</v>
      </c>
      <c r="J615">
        <v>44.065282121999999</v>
      </c>
    </row>
    <row r="616" spans="1:10" x14ac:dyDescent="0.25">
      <c r="A616" t="s">
        <v>143</v>
      </c>
      <c r="B616" t="s">
        <v>144</v>
      </c>
      <c r="C616" t="s">
        <v>1</v>
      </c>
      <c r="D616" t="s">
        <v>24</v>
      </c>
      <c r="E616" t="s">
        <v>31</v>
      </c>
      <c r="F616" t="s">
        <v>146</v>
      </c>
      <c r="G616">
        <v>2016</v>
      </c>
      <c r="H616">
        <v>0.17923194642500001</v>
      </c>
      <c r="I616">
        <v>0.19127434861500001</v>
      </c>
      <c r="J616">
        <v>0.17177641774800001</v>
      </c>
    </row>
    <row r="617" spans="1:10" x14ac:dyDescent="0.25">
      <c r="A617" t="s">
        <v>143</v>
      </c>
      <c r="B617" t="s">
        <v>144</v>
      </c>
      <c r="C617" t="s">
        <v>3</v>
      </c>
      <c r="D617" t="s">
        <v>24</v>
      </c>
      <c r="E617" t="s">
        <v>31</v>
      </c>
      <c r="F617" t="s">
        <v>146</v>
      </c>
      <c r="G617">
        <v>2016</v>
      </c>
      <c r="H617">
        <v>6.4636070512299998E-2</v>
      </c>
      <c r="I617">
        <v>7.0657204141900007E-2</v>
      </c>
      <c r="J617">
        <v>5.9441086027200003E-2</v>
      </c>
    </row>
    <row r="618" spans="1:10" x14ac:dyDescent="0.25">
      <c r="A618" t="s">
        <v>143</v>
      </c>
      <c r="B618" t="s">
        <v>144</v>
      </c>
      <c r="C618" t="s">
        <v>1</v>
      </c>
      <c r="D618" t="s">
        <v>24</v>
      </c>
      <c r="E618" t="s">
        <v>31</v>
      </c>
      <c r="F618" t="s">
        <v>7</v>
      </c>
      <c r="G618">
        <v>2016</v>
      </c>
      <c r="H618">
        <v>107.805801737</v>
      </c>
      <c r="I618">
        <v>116.678201821</v>
      </c>
      <c r="J618">
        <v>102.025365255</v>
      </c>
    </row>
    <row r="619" spans="1:10" x14ac:dyDescent="0.25">
      <c r="A619" t="s">
        <v>143</v>
      </c>
      <c r="B619" t="s">
        <v>144</v>
      </c>
      <c r="C619" t="s">
        <v>3</v>
      </c>
      <c r="D619" t="s">
        <v>24</v>
      </c>
      <c r="E619" t="s">
        <v>31</v>
      </c>
      <c r="F619" t="s">
        <v>7</v>
      </c>
      <c r="G619">
        <v>2016</v>
      </c>
      <c r="H619">
        <v>22.503244180399999</v>
      </c>
      <c r="I619">
        <v>24.792024634899999</v>
      </c>
      <c r="J619">
        <v>20.571317557299999</v>
      </c>
    </row>
    <row r="620" spans="1:10" x14ac:dyDescent="0.25">
      <c r="A620" t="s">
        <v>143</v>
      </c>
      <c r="B620" t="s">
        <v>144</v>
      </c>
      <c r="C620" t="s">
        <v>1</v>
      </c>
      <c r="D620" t="s">
        <v>25</v>
      </c>
      <c r="E620" t="s">
        <v>31</v>
      </c>
      <c r="F620" t="s">
        <v>97</v>
      </c>
      <c r="G620">
        <v>2016</v>
      </c>
      <c r="H620">
        <v>310.432461348</v>
      </c>
      <c r="I620">
        <v>332.29442918400002</v>
      </c>
      <c r="J620">
        <v>294.681924541</v>
      </c>
    </row>
    <row r="621" spans="1:10" x14ac:dyDescent="0.25">
      <c r="A621" t="s">
        <v>143</v>
      </c>
      <c r="B621" t="s">
        <v>144</v>
      </c>
      <c r="C621" t="s">
        <v>3</v>
      </c>
      <c r="D621" t="s">
        <v>25</v>
      </c>
      <c r="E621" t="s">
        <v>31</v>
      </c>
      <c r="F621" t="s">
        <v>97</v>
      </c>
      <c r="G621">
        <v>2016</v>
      </c>
      <c r="H621">
        <v>88.986407057199997</v>
      </c>
      <c r="I621">
        <v>97.196599814300001</v>
      </c>
      <c r="J621">
        <v>82.176336140100005</v>
      </c>
    </row>
    <row r="622" spans="1:10" x14ac:dyDescent="0.25">
      <c r="A622" t="s">
        <v>143</v>
      </c>
      <c r="B622" t="s">
        <v>144</v>
      </c>
      <c r="C622" t="s">
        <v>1</v>
      </c>
      <c r="D622" t="s">
        <v>25</v>
      </c>
      <c r="E622" t="s">
        <v>31</v>
      </c>
      <c r="F622" t="s">
        <v>146</v>
      </c>
      <c r="G622">
        <v>2016</v>
      </c>
      <c r="H622">
        <v>0.18465031063099999</v>
      </c>
      <c r="I622">
        <v>0.196267133579</v>
      </c>
      <c r="J622">
        <v>0.17725515608699999</v>
      </c>
    </row>
    <row r="623" spans="1:10" x14ac:dyDescent="0.25">
      <c r="A623" t="s">
        <v>143</v>
      </c>
      <c r="B623" t="s">
        <v>144</v>
      </c>
      <c r="C623" t="s">
        <v>3</v>
      </c>
      <c r="D623" t="s">
        <v>25</v>
      </c>
      <c r="E623" t="s">
        <v>31</v>
      </c>
      <c r="F623" t="s">
        <v>146</v>
      </c>
      <c r="G623">
        <v>2016</v>
      </c>
      <c r="H623">
        <v>8.2920362669800005E-2</v>
      </c>
      <c r="I623">
        <v>8.9762724100399996E-2</v>
      </c>
      <c r="J623">
        <v>7.71956076351E-2</v>
      </c>
    </row>
    <row r="624" spans="1:10" x14ac:dyDescent="0.25">
      <c r="A624" t="s">
        <v>143</v>
      </c>
      <c r="B624" t="s">
        <v>144</v>
      </c>
      <c r="C624" t="s">
        <v>1</v>
      </c>
      <c r="D624" t="s">
        <v>25</v>
      </c>
      <c r="E624" t="s">
        <v>31</v>
      </c>
      <c r="F624" t="s">
        <v>7</v>
      </c>
      <c r="G624">
        <v>2016</v>
      </c>
      <c r="H624">
        <v>175.63619467300001</v>
      </c>
      <c r="I624">
        <v>188.005238883</v>
      </c>
      <c r="J624">
        <v>166.72487033199999</v>
      </c>
    </row>
    <row r="625" spans="1:10" x14ac:dyDescent="0.25">
      <c r="A625" t="s">
        <v>143</v>
      </c>
      <c r="B625" t="s">
        <v>144</v>
      </c>
      <c r="C625" t="s">
        <v>3</v>
      </c>
      <c r="D625" t="s">
        <v>25</v>
      </c>
      <c r="E625" t="s">
        <v>31</v>
      </c>
      <c r="F625" t="s">
        <v>7</v>
      </c>
      <c r="G625">
        <v>2016</v>
      </c>
      <c r="H625">
        <v>46.908338634400003</v>
      </c>
      <c r="I625">
        <v>51.236263705600003</v>
      </c>
      <c r="J625">
        <v>43.318474482399999</v>
      </c>
    </row>
    <row r="626" spans="1:10" x14ac:dyDescent="0.25">
      <c r="A626" t="s">
        <v>143</v>
      </c>
      <c r="B626" t="s">
        <v>144</v>
      </c>
      <c r="C626" t="s">
        <v>1</v>
      </c>
      <c r="D626" t="s">
        <v>26</v>
      </c>
      <c r="E626" t="s">
        <v>31</v>
      </c>
      <c r="F626" t="s">
        <v>97</v>
      </c>
      <c r="G626">
        <v>2016</v>
      </c>
      <c r="H626">
        <v>423.83954273400002</v>
      </c>
      <c r="I626">
        <v>449.63606731300001</v>
      </c>
      <c r="J626">
        <v>404.03626189300002</v>
      </c>
    </row>
    <row r="627" spans="1:10" x14ac:dyDescent="0.25">
      <c r="A627" t="s">
        <v>143</v>
      </c>
      <c r="B627" t="s">
        <v>144</v>
      </c>
      <c r="C627" t="s">
        <v>3</v>
      </c>
      <c r="D627" t="s">
        <v>26</v>
      </c>
      <c r="E627" t="s">
        <v>31</v>
      </c>
      <c r="F627" t="s">
        <v>97</v>
      </c>
      <c r="G627">
        <v>2016</v>
      </c>
      <c r="H627">
        <v>152.08723999099999</v>
      </c>
      <c r="I627">
        <v>163.80039695599999</v>
      </c>
      <c r="J627">
        <v>141.570859106</v>
      </c>
    </row>
    <row r="628" spans="1:10" x14ac:dyDescent="0.25">
      <c r="A628" t="s">
        <v>143</v>
      </c>
      <c r="B628" t="s">
        <v>144</v>
      </c>
      <c r="C628" t="s">
        <v>1</v>
      </c>
      <c r="D628" t="s">
        <v>26</v>
      </c>
      <c r="E628" t="s">
        <v>31</v>
      </c>
      <c r="F628" t="s">
        <v>146</v>
      </c>
      <c r="G628">
        <v>2016</v>
      </c>
      <c r="H628">
        <v>0.177973719877</v>
      </c>
      <c r="I628">
        <v>0.18772980088399999</v>
      </c>
      <c r="J628">
        <v>0.17162235007400001</v>
      </c>
    </row>
    <row r="629" spans="1:10" x14ac:dyDescent="0.25">
      <c r="A629" t="s">
        <v>143</v>
      </c>
      <c r="B629" t="s">
        <v>144</v>
      </c>
      <c r="C629" t="s">
        <v>3</v>
      </c>
      <c r="D629" t="s">
        <v>26</v>
      </c>
      <c r="E629" t="s">
        <v>31</v>
      </c>
      <c r="F629" t="s">
        <v>146</v>
      </c>
      <c r="G629">
        <v>2016</v>
      </c>
      <c r="H629">
        <v>9.8225803397999994E-2</v>
      </c>
      <c r="I629">
        <v>0.105055566559</v>
      </c>
      <c r="J629">
        <v>9.2648441222100003E-2</v>
      </c>
    </row>
    <row r="630" spans="1:10" x14ac:dyDescent="0.25">
      <c r="A630" t="s">
        <v>143</v>
      </c>
      <c r="B630" t="s">
        <v>144</v>
      </c>
      <c r="C630" t="s">
        <v>1</v>
      </c>
      <c r="D630" t="s">
        <v>26</v>
      </c>
      <c r="E630" t="s">
        <v>31</v>
      </c>
      <c r="F630" t="s">
        <v>7</v>
      </c>
      <c r="G630">
        <v>2016</v>
      </c>
      <c r="H630">
        <v>273.44226940499999</v>
      </c>
      <c r="I630">
        <v>290.085030432</v>
      </c>
      <c r="J630">
        <v>260.66608051999998</v>
      </c>
    </row>
    <row r="631" spans="1:10" x14ac:dyDescent="0.25">
      <c r="A631" t="s">
        <v>143</v>
      </c>
      <c r="B631" t="s">
        <v>144</v>
      </c>
      <c r="C631" t="s">
        <v>3</v>
      </c>
      <c r="D631" t="s">
        <v>26</v>
      </c>
      <c r="E631" t="s">
        <v>31</v>
      </c>
      <c r="F631" t="s">
        <v>7</v>
      </c>
      <c r="G631">
        <v>2016</v>
      </c>
      <c r="H631">
        <v>89.756998342000003</v>
      </c>
      <c r="I631">
        <v>96.669726920299993</v>
      </c>
      <c r="J631">
        <v>83.550568521299994</v>
      </c>
    </row>
    <row r="632" spans="1:10" x14ac:dyDescent="0.25">
      <c r="A632" t="s">
        <v>143</v>
      </c>
      <c r="B632" t="s">
        <v>144</v>
      </c>
      <c r="C632" t="s">
        <v>1</v>
      </c>
      <c r="D632" t="s">
        <v>27</v>
      </c>
      <c r="E632" t="s">
        <v>31</v>
      </c>
      <c r="F632" t="s">
        <v>97</v>
      </c>
      <c r="G632">
        <v>2016</v>
      </c>
      <c r="H632">
        <v>482.47833002900001</v>
      </c>
      <c r="I632">
        <v>505.13902099299997</v>
      </c>
      <c r="J632">
        <v>463.09616644200003</v>
      </c>
    </row>
    <row r="633" spans="1:10" x14ac:dyDescent="0.25">
      <c r="A633" t="s">
        <v>143</v>
      </c>
      <c r="B633" t="s">
        <v>144</v>
      </c>
      <c r="C633" t="s">
        <v>3</v>
      </c>
      <c r="D633" t="s">
        <v>27</v>
      </c>
      <c r="E633" t="s">
        <v>31</v>
      </c>
      <c r="F633" t="s">
        <v>97</v>
      </c>
      <c r="G633">
        <v>2016</v>
      </c>
      <c r="H633">
        <v>206.68119427299999</v>
      </c>
      <c r="I633">
        <v>220.86971789500001</v>
      </c>
      <c r="J633">
        <v>194.34877693199999</v>
      </c>
    </row>
    <row r="634" spans="1:10" x14ac:dyDescent="0.25">
      <c r="A634" t="s">
        <v>143</v>
      </c>
      <c r="B634" t="s">
        <v>144</v>
      </c>
      <c r="C634" t="s">
        <v>1</v>
      </c>
      <c r="D634" t="s">
        <v>27</v>
      </c>
      <c r="E634" t="s">
        <v>31</v>
      </c>
      <c r="F634" t="s">
        <v>146</v>
      </c>
      <c r="G634">
        <v>2016</v>
      </c>
      <c r="H634">
        <v>0.191278767727</v>
      </c>
      <c r="I634">
        <v>0.19774815222200001</v>
      </c>
      <c r="J634">
        <v>0.18634047255299999</v>
      </c>
    </row>
    <row r="635" spans="1:10" x14ac:dyDescent="0.25">
      <c r="A635" t="s">
        <v>143</v>
      </c>
      <c r="B635" t="s">
        <v>144</v>
      </c>
      <c r="C635" t="s">
        <v>3</v>
      </c>
      <c r="D635" t="s">
        <v>27</v>
      </c>
      <c r="E635" t="s">
        <v>31</v>
      </c>
      <c r="F635" t="s">
        <v>146</v>
      </c>
      <c r="G635">
        <v>2016</v>
      </c>
      <c r="H635">
        <v>0.11616161376799999</v>
      </c>
      <c r="I635">
        <v>0.122880350363</v>
      </c>
      <c r="J635">
        <v>0.11032042432</v>
      </c>
    </row>
    <row r="636" spans="1:10" x14ac:dyDescent="0.25">
      <c r="A636" t="s">
        <v>143</v>
      </c>
      <c r="B636" t="s">
        <v>144</v>
      </c>
      <c r="C636" t="s">
        <v>1</v>
      </c>
      <c r="D636" t="s">
        <v>27</v>
      </c>
      <c r="E636" t="s">
        <v>31</v>
      </c>
      <c r="F636" t="s">
        <v>7</v>
      </c>
      <c r="G636">
        <v>2016</v>
      </c>
      <c r="H636">
        <v>490.38048840299899</v>
      </c>
      <c r="I636">
        <v>513.41232219000005</v>
      </c>
      <c r="J636">
        <v>470.68087858799998</v>
      </c>
    </row>
    <row r="637" spans="1:10" x14ac:dyDescent="0.25">
      <c r="A637" t="s">
        <v>143</v>
      </c>
      <c r="B637" t="s">
        <v>144</v>
      </c>
      <c r="C637" t="s">
        <v>3</v>
      </c>
      <c r="D637" t="s">
        <v>27</v>
      </c>
      <c r="E637" t="s">
        <v>31</v>
      </c>
      <c r="F637" t="s">
        <v>7</v>
      </c>
      <c r="G637">
        <v>2016</v>
      </c>
      <c r="H637">
        <v>179.560541484</v>
      </c>
      <c r="I637">
        <v>191.88725071099901</v>
      </c>
      <c r="J637">
        <v>168.84638075300001</v>
      </c>
    </row>
    <row r="638" spans="1:10" x14ac:dyDescent="0.25">
      <c r="A638" t="s">
        <v>143</v>
      </c>
      <c r="B638" t="s">
        <v>144</v>
      </c>
      <c r="C638" t="s">
        <v>1</v>
      </c>
      <c r="D638" t="s">
        <v>28</v>
      </c>
      <c r="E638" t="s">
        <v>31</v>
      </c>
      <c r="F638" t="s">
        <v>97</v>
      </c>
      <c r="G638">
        <v>2016</v>
      </c>
      <c r="H638">
        <v>624.15487671300002</v>
      </c>
      <c r="I638">
        <v>656.57330186299998</v>
      </c>
      <c r="J638">
        <v>597.81612057400002</v>
      </c>
    </row>
    <row r="639" spans="1:10" x14ac:dyDescent="0.25">
      <c r="A639" t="s">
        <v>143</v>
      </c>
      <c r="B639" t="s">
        <v>144</v>
      </c>
      <c r="C639" t="s">
        <v>3</v>
      </c>
      <c r="D639" t="s">
        <v>28</v>
      </c>
      <c r="E639" t="s">
        <v>31</v>
      </c>
      <c r="F639" t="s">
        <v>97</v>
      </c>
      <c r="G639">
        <v>2016</v>
      </c>
      <c r="H639">
        <v>332.167751791</v>
      </c>
      <c r="I639">
        <v>355.74561861199999</v>
      </c>
      <c r="J639">
        <v>310.806362949</v>
      </c>
    </row>
    <row r="640" spans="1:10" x14ac:dyDescent="0.25">
      <c r="A640" t="s">
        <v>143</v>
      </c>
      <c r="B640" t="s">
        <v>144</v>
      </c>
      <c r="C640" t="s">
        <v>1</v>
      </c>
      <c r="D640" t="s">
        <v>28</v>
      </c>
      <c r="E640" t="s">
        <v>31</v>
      </c>
      <c r="F640" t="s">
        <v>146</v>
      </c>
      <c r="G640">
        <v>2016</v>
      </c>
      <c r="H640">
        <v>0.176663811172</v>
      </c>
      <c r="I640">
        <v>0.18354985635900001</v>
      </c>
      <c r="J640">
        <v>0.171260854914</v>
      </c>
    </row>
    <row r="641" spans="1:10" x14ac:dyDescent="0.25">
      <c r="A641" t="s">
        <v>143</v>
      </c>
      <c r="B641" t="s">
        <v>144</v>
      </c>
      <c r="C641" t="s">
        <v>3</v>
      </c>
      <c r="D641" t="s">
        <v>28</v>
      </c>
      <c r="E641" t="s">
        <v>31</v>
      </c>
      <c r="F641" t="s">
        <v>146</v>
      </c>
      <c r="G641">
        <v>2016</v>
      </c>
      <c r="H641">
        <v>0.125272571463</v>
      </c>
      <c r="I641">
        <v>0.13268988018200001</v>
      </c>
      <c r="J641">
        <v>0.118190869083</v>
      </c>
    </row>
    <row r="642" spans="1:10" x14ac:dyDescent="0.25">
      <c r="A642" t="s">
        <v>143</v>
      </c>
      <c r="B642" t="s">
        <v>144</v>
      </c>
      <c r="C642" t="s">
        <v>1</v>
      </c>
      <c r="D642" t="s">
        <v>28</v>
      </c>
      <c r="E642" t="s">
        <v>31</v>
      </c>
      <c r="F642" t="s">
        <v>7</v>
      </c>
      <c r="G642">
        <v>2016</v>
      </c>
      <c r="H642">
        <v>727.97770082</v>
      </c>
      <c r="I642">
        <v>765.78865365599995</v>
      </c>
      <c r="J642">
        <v>697.25771792599903</v>
      </c>
    </row>
    <row r="643" spans="1:10" x14ac:dyDescent="0.25">
      <c r="A643" t="s">
        <v>143</v>
      </c>
      <c r="B643" t="s">
        <v>144</v>
      </c>
      <c r="C643" t="s">
        <v>3</v>
      </c>
      <c r="D643" t="s">
        <v>28</v>
      </c>
      <c r="E643" t="s">
        <v>31</v>
      </c>
      <c r="F643" t="s">
        <v>7</v>
      </c>
      <c r="G643">
        <v>2016</v>
      </c>
      <c r="H643">
        <v>329.96325496999998</v>
      </c>
      <c r="I643">
        <v>353.38464262600002</v>
      </c>
      <c r="J643">
        <v>308.74363519899998</v>
      </c>
    </row>
    <row r="644" spans="1:10" x14ac:dyDescent="0.25">
      <c r="A644" t="s">
        <v>143</v>
      </c>
      <c r="B644" t="s">
        <v>144</v>
      </c>
      <c r="C644" t="s">
        <v>1</v>
      </c>
      <c r="D644" t="s">
        <v>147</v>
      </c>
      <c r="E644" t="s">
        <v>31</v>
      </c>
      <c r="F644" t="s">
        <v>97</v>
      </c>
      <c r="G644">
        <v>2016</v>
      </c>
      <c r="H644">
        <v>721.01468366400002</v>
      </c>
      <c r="I644">
        <v>757.22469685900001</v>
      </c>
      <c r="J644">
        <v>690.69848581199994</v>
      </c>
    </row>
    <row r="645" spans="1:10" x14ac:dyDescent="0.25">
      <c r="A645" t="s">
        <v>143</v>
      </c>
      <c r="B645" t="s">
        <v>144</v>
      </c>
      <c r="C645" t="s">
        <v>3</v>
      </c>
      <c r="D645" t="s">
        <v>147</v>
      </c>
      <c r="E645" t="s">
        <v>31</v>
      </c>
      <c r="F645" t="s">
        <v>97</v>
      </c>
      <c r="G645">
        <v>2016</v>
      </c>
      <c r="H645">
        <v>492.03147790899999</v>
      </c>
      <c r="I645">
        <v>526.05318131499996</v>
      </c>
      <c r="J645">
        <v>461.51276452000002</v>
      </c>
    </row>
    <row r="646" spans="1:10" x14ac:dyDescent="0.25">
      <c r="A646" t="s">
        <v>143</v>
      </c>
      <c r="B646" t="s">
        <v>144</v>
      </c>
      <c r="C646" t="s">
        <v>1</v>
      </c>
      <c r="D646" t="s">
        <v>147</v>
      </c>
      <c r="E646" t="s">
        <v>31</v>
      </c>
      <c r="F646" t="s">
        <v>146</v>
      </c>
      <c r="G646">
        <v>2016</v>
      </c>
      <c r="H646">
        <v>0.17317743316</v>
      </c>
      <c r="I646">
        <v>0.180063327159</v>
      </c>
      <c r="J646">
        <v>0.16730042373599999</v>
      </c>
    </row>
    <row r="647" spans="1:10" x14ac:dyDescent="0.25">
      <c r="A647" t="s">
        <v>143</v>
      </c>
      <c r="B647" t="s">
        <v>144</v>
      </c>
      <c r="C647" t="s">
        <v>3</v>
      </c>
      <c r="D647" t="s">
        <v>147</v>
      </c>
      <c r="E647" t="s">
        <v>31</v>
      </c>
      <c r="F647" t="s">
        <v>146</v>
      </c>
      <c r="G647">
        <v>2016</v>
      </c>
      <c r="H647">
        <v>0.132110679919</v>
      </c>
      <c r="I647">
        <v>0.14016762868400001</v>
      </c>
      <c r="J647">
        <v>0.125385318705</v>
      </c>
    </row>
    <row r="648" spans="1:10" x14ac:dyDescent="0.25">
      <c r="A648" t="s">
        <v>143</v>
      </c>
      <c r="B648" t="s">
        <v>144</v>
      </c>
      <c r="C648" t="s">
        <v>1</v>
      </c>
      <c r="D648" t="s">
        <v>147</v>
      </c>
      <c r="E648" t="s">
        <v>31</v>
      </c>
      <c r="F648" t="s">
        <v>7</v>
      </c>
      <c r="G648">
        <v>2016</v>
      </c>
      <c r="H648">
        <v>1196.3043754</v>
      </c>
      <c r="I648">
        <v>1256.3838691999999</v>
      </c>
      <c r="J648">
        <v>1146.0038739500001</v>
      </c>
    </row>
    <row r="649" spans="1:10" x14ac:dyDescent="0.25">
      <c r="A649" t="s">
        <v>143</v>
      </c>
      <c r="B649" t="s">
        <v>144</v>
      </c>
      <c r="C649" t="s">
        <v>3</v>
      </c>
      <c r="D649" t="s">
        <v>147</v>
      </c>
      <c r="E649" t="s">
        <v>31</v>
      </c>
      <c r="F649" t="s">
        <v>7</v>
      </c>
      <c r="G649">
        <v>2016</v>
      </c>
      <c r="H649">
        <v>645.75728322499901</v>
      </c>
      <c r="I649">
        <v>690.40841582200005</v>
      </c>
      <c r="J649">
        <v>605.70358273900001</v>
      </c>
    </row>
    <row r="650" spans="1:10" x14ac:dyDescent="0.25">
      <c r="A650" t="s">
        <v>143</v>
      </c>
      <c r="B650" t="s">
        <v>144</v>
      </c>
      <c r="C650" t="s">
        <v>1</v>
      </c>
      <c r="D650" t="s">
        <v>148</v>
      </c>
      <c r="E650" t="s">
        <v>31</v>
      </c>
      <c r="F650" t="s">
        <v>97</v>
      </c>
      <c r="G650">
        <v>2016</v>
      </c>
      <c r="H650">
        <v>668.18938300299999</v>
      </c>
      <c r="I650">
        <v>701.50166921599998</v>
      </c>
      <c r="J650">
        <v>637.981365955</v>
      </c>
    </row>
    <row r="651" spans="1:10" x14ac:dyDescent="0.25">
      <c r="A651" t="s">
        <v>143</v>
      </c>
      <c r="B651" t="s">
        <v>144</v>
      </c>
      <c r="C651" t="s">
        <v>3</v>
      </c>
      <c r="D651" t="s">
        <v>148</v>
      </c>
      <c r="E651" t="s">
        <v>31</v>
      </c>
      <c r="F651" t="s">
        <v>97</v>
      </c>
      <c r="G651">
        <v>2016</v>
      </c>
      <c r="H651">
        <v>639.66183155099998</v>
      </c>
      <c r="I651">
        <v>688.69030016600004</v>
      </c>
      <c r="J651">
        <v>601.15012626099997</v>
      </c>
    </row>
    <row r="652" spans="1:10" x14ac:dyDescent="0.25">
      <c r="A652" t="s">
        <v>143</v>
      </c>
      <c r="B652" t="s">
        <v>144</v>
      </c>
      <c r="C652" t="s">
        <v>1</v>
      </c>
      <c r="D652" t="s">
        <v>148</v>
      </c>
      <c r="E652" t="s">
        <v>31</v>
      </c>
      <c r="F652" t="s">
        <v>146</v>
      </c>
      <c r="G652">
        <v>2016</v>
      </c>
      <c r="H652">
        <v>0.160814724853</v>
      </c>
      <c r="I652">
        <v>0.16758477554099999</v>
      </c>
      <c r="J652">
        <v>0.15458959591300001</v>
      </c>
    </row>
    <row r="653" spans="1:10" x14ac:dyDescent="0.25">
      <c r="A653" t="s">
        <v>143</v>
      </c>
      <c r="B653" t="s">
        <v>144</v>
      </c>
      <c r="C653" t="s">
        <v>3</v>
      </c>
      <c r="D653" t="s">
        <v>148</v>
      </c>
      <c r="E653" t="s">
        <v>31</v>
      </c>
      <c r="F653" t="s">
        <v>146</v>
      </c>
      <c r="G653">
        <v>2016</v>
      </c>
      <c r="H653">
        <v>0.133989240801</v>
      </c>
      <c r="I653">
        <v>0.14370551300500001</v>
      </c>
      <c r="J653">
        <v>0.126287734826</v>
      </c>
    </row>
    <row r="654" spans="1:10" x14ac:dyDescent="0.25">
      <c r="A654" t="s">
        <v>143</v>
      </c>
      <c r="B654" t="s">
        <v>144</v>
      </c>
      <c r="C654" t="s">
        <v>1</v>
      </c>
      <c r="D654" t="s">
        <v>148</v>
      </c>
      <c r="E654" t="s">
        <v>31</v>
      </c>
      <c r="F654" t="s">
        <v>7</v>
      </c>
      <c r="G654">
        <v>2016</v>
      </c>
      <c r="H654">
        <v>1889.1821440599999</v>
      </c>
      <c r="I654">
        <v>1983.3664844499999</v>
      </c>
      <c r="J654">
        <v>1803.77455174999</v>
      </c>
    </row>
    <row r="655" spans="1:10" x14ac:dyDescent="0.25">
      <c r="A655" t="s">
        <v>143</v>
      </c>
      <c r="B655" t="s">
        <v>144</v>
      </c>
      <c r="C655" t="s">
        <v>3</v>
      </c>
      <c r="D655" t="s">
        <v>148</v>
      </c>
      <c r="E655" t="s">
        <v>31</v>
      </c>
      <c r="F655" t="s">
        <v>7</v>
      </c>
      <c r="G655">
        <v>2016</v>
      </c>
      <c r="H655">
        <v>1198.16170048</v>
      </c>
      <c r="I655">
        <v>1289.9977776599901</v>
      </c>
      <c r="J655">
        <v>1126.0247555799999</v>
      </c>
    </row>
    <row r="656" spans="1:10" x14ac:dyDescent="0.25">
      <c r="A656" t="s">
        <v>143</v>
      </c>
      <c r="B656" t="s">
        <v>144</v>
      </c>
      <c r="C656" t="s">
        <v>1</v>
      </c>
      <c r="D656" t="s">
        <v>149</v>
      </c>
      <c r="E656" t="s">
        <v>31</v>
      </c>
      <c r="F656" t="s">
        <v>97</v>
      </c>
      <c r="G656">
        <v>2016</v>
      </c>
      <c r="H656">
        <v>451.38277686999999</v>
      </c>
      <c r="I656">
        <v>475.79751088199998</v>
      </c>
      <c r="J656">
        <v>431.70975851600002</v>
      </c>
    </row>
    <row r="657" spans="1:10" x14ac:dyDescent="0.25">
      <c r="A657" t="s">
        <v>143</v>
      </c>
      <c r="B657" t="s">
        <v>144</v>
      </c>
      <c r="C657" t="s">
        <v>3</v>
      </c>
      <c r="D657" t="s">
        <v>149</v>
      </c>
      <c r="E657" t="s">
        <v>31</v>
      </c>
      <c r="F657" t="s">
        <v>97</v>
      </c>
      <c r="G657">
        <v>2016</v>
      </c>
      <c r="H657">
        <v>610.30434864200004</v>
      </c>
      <c r="I657">
        <v>662.809187436</v>
      </c>
      <c r="J657">
        <v>567.88667592900003</v>
      </c>
    </row>
    <row r="658" spans="1:10" x14ac:dyDescent="0.25">
      <c r="A658" t="s">
        <v>143</v>
      </c>
      <c r="B658" t="s">
        <v>144</v>
      </c>
      <c r="C658" t="s">
        <v>1</v>
      </c>
      <c r="D658" t="s">
        <v>149</v>
      </c>
      <c r="E658" t="s">
        <v>31</v>
      </c>
      <c r="F658" t="s">
        <v>146</v>
      </c>
      <c r="G658">
        <v>2016</v>
      </c>
      <c r="H658">
        <v>0.16312366403</v>
      </c>
      <c r="I658">
        <v>0.171377979835</v>
      </c>
      <c r="J658">
        <v>0.15661345665599999</v>
      </c>
    </row>
    <row r="659" spans="1:10" x14ac:dyDescent="0.25">
      <c r="A659" t="s">
        <v>143</v>
      </c>
      <c r="B659" t="s">
        <v>144</v>
      </c>
      <c r="C659" t="s">
        <v>3</v>
      </c>
      <c r="D659" t="s">
        <v>149</v>
      </c>
      <c r="E659" t="s">
        <v>31</v>
      </c>
      <c r="F659" t="s">
        <v>146</v>
      </c>
      <c r="G659">
        <v>2016</v>
      </c>
      <c r="H659">
        <v>0.13094656835099999</v>
      </c>
      <c r="I659">
        <v>0.141373384149</v>
      </c>
      <c r="J659">
        <v>0.122432961328</v>
      </c>
    </row>
    <row r="660" spans="1:10" x14ac:dyDescent="0.25">
      <c r="A660" t="s">
        <v>143</v>
      </c>
      <c r="B660" t="s">
        <v>144</v>
      </c>
      <c r="C660" t="s">
        <v>1</v>
      </c>
      <c r="D660" t="s">
        <v>149</v>
      </c>
      <c r="E660" t="s">
        <v>31</v>
      </c>
      <c r="F660" t="s">
        <v>7</v>
      </c>
      <c r="G660">
        <v>2016</v>
      </c>
      <c r="H660">
        <v>3059.2637395000002</v>
      </c>
      <c r="I660">
        <v>3224.7355171099998</v>
      </c>
      <c r="J660">
        <v>2925.9291180099999</v>
      </c>
    </row>
    <row r="661" spans="1:10" x14ac:dyDescent="0.25">
      <c r="A661" t="s">
        <v>143</v>
      </c>
      <c r="B661" t="s">
        <v>144</v>
      </c>
      <c r="C661" t="s">
        <v>3</v>
      </c>
      <c r="D661" t="s">
        <v>149</v>
      </c>
      <c r="E661" t="s">
        <v>31</v>
      </c>
      <c r="F661" t="s">
        <v>7</v>
      </c>
      <c r="G661">
        <v>2016</v>
      </c>
      <c r="H661">
        <v>1966.9083899099901</v>
      </c>
      <c r="I661">
        <v>2136.12266499</v>
      </c>
      <c r="J661">
        <v>1830.2033565500001</v>
      </c>
    </row>
    <row r="662" spans="1:10" x14ac:dyDescent="0.25">
      <c r="A662" t="s">
        <v>143</v>
      </c>
      <c r="B662" t="s">
        <v>144</v>
      </c>
      <c r="C662" t="s">
        <v>1</v>
      </c>
      <c r="D662" t="s">
        <v>150</v>
      </c>
      <c r="E662" t="s">
        <v>31</v>
      </c>
      <c r="F662" t="s">
        <v>97</v>
      </c>
      <c r="G662">
        <v>2016</v>
      </c>
      <c r="H662">
        <v>149.73240932100001</v>
      </c>
      <c r="I662">
        <v>157.478801637</v>
      </c>
      <c r="J662">
        <v>143.38260203300001</v>
      </c>
    </row>
    <row r="663" spans="1:10" x14ac:dyDescent="0.25">
      <c r="A663" t="s">
        <v>143</v>
      </c>
      <c r="B663" t="s">
        <v>144</v>
      </c>
      <c r="C663" t="s">
        <v>3</v>
      </c>
      <c r="D663" t="s">
        <v>150</v>
      </c>
      <c r="E663" t="s">
        <v>31</v>
      </c>
      <c r="F663" t="s">
        <v>97</v>
      </c>
      <c r="G663">
        <v>2016</v>
      </c>
      <c r="H663">
        <v>337.57994657699999</v>
      </c>
      <c r="I663">
        <v>363.89074489400002</v>
      </c>
      <c r="J663">
        <v>316.29696300799998</v>
      </c>
    </row>
    <row r="664" spans="1:10" x14ac:dyDescent="0.25">
      <c r="A664" t="s">
        <v>143</v>
      </c>
      <c r="B664" t="s">
        <v>144</v>
      </c>
      <c r="C664" t="s">
        <v>1</v>
      </c>
      <c r="D664" t="s">
        <v>150</v>
      </c>
      <c r="E664" t="s">
        <v>31</v>
      </c>
      <c r="F664" t="s">
        <v>146</v>
      </c>
      <c r="G664">
        <v>2016</v>
      </c>
      <c r="H664">
        <v>0.17621727389700001</v>
      </c>
      <c r="I664">
        <v>0.18426562364999999</v>
      </c>
      <c r="J664">
        <v>0.170022622687</v>
      </c>
    </row>
    <row r="665" spans="1:10" x14ac:dyDescent="0.25">
      <c r="A665" t="s">
        <v>143</v>
      </c>
      <c r="B665" t="s">
        <v>144</v>
      </c>
      <c r="C665" t="s">
        <v>3</v>
      </c>
      <c r="D665" t="s">
        <v>150</v>
      </c>
      <c r="E665" t="s">
        <v>31</v>
      </c>
      <c r="F665" t="s">
        <v>146</v>
      </c>
      <c r="G665">
        <v>2016</v>
      </c>
      <c r="H665">
        <v>0.135555512771</v>
      </c>
      <c r="I665">
        <v>0.14585325714299999</v>
      </c>
      <c r="J665">
        <v>0.12708216289999999</v>
      </c>
    </row>
    <row r="666" spans="1:10" x14ac:dyDescent="0.25">
      <c r="A666" t="s">
        <v>143</v>
      </c>
      <c r="B666" t="s">
        <v>144</v>
      </c>
      <c r="C666" t="s">
        <v>1</v>
      </c>
      <c r="D666" t="s">
        <v>150</v>
      </c>
      <c r="E666" t="s">
        <v>31</v>
      </c>
      <c r="F666" t="s">
        <v>7</v>
      </c>
      <c r="G666">
        <v>2016</v>
      </c>
      <c r="H666">
        <v>5499.4800473400001</v>
      </c>
      <c r="I666">
        <v>5783.9951377899997</v>
      </c>
      <c r="J666">
        <v>5266.2597402499996</v>
      </c>
    </row>
    <row r="667" spans="1:10" x14ac:dyDescent="0.25">
      <c r="A667" t="s">
        <v>143</v>
      </c>
      <c r="B667" t="s">
        <v>144</v>
      </c>
      <c r="C667" t="s">
        <v>3</v>
      </c>
      <c r="D667" t="s">
        <v>150</v>
      </c>
      <c r="E667" t="s">
        <v>31</v>
      </c>
      <c r="F667" t="s">
        <v>7</v>
      </c>
      <c r="G667">
        <v>2016</v>
      </c>
      <c r="H667">
        <v>3697.2428059399999</v>
      </c>
      <c r="I667">
        <v>3985.40390904999</v>
      </c>
      <c r="J667">
        <v>3464.1473312600001</v>
      </c>
    </row>
    <row r="668" spans="1:10" x14ac:dyDescent="0.25">
      <c r="A668" t="s">
        <v>143</v>
      </c>
      <c r="B668" t="s">
        <v>144</v>
      </c>
      <c r="C668" t="s">
        <v>1</v>
      </c>
      <c r="D668" t="s">
        <v>145</v>
      </c>
      <c r="E668" t="s">
        <v>32</v>
      </c>
      <c r="F668" t="s">
        <v>97</v>
      </c>
      <c r="G668">
        <v>2016</v>
      </c>
      <c r="H668">
        <v>3.81096695678E-2</v>
      </c>
      <c r="I668">
        <v>5.7887014466800002E-2</v>
      </c>
      <c r="J668">
        <v>2.9113670993499999E-2</v>
      </c>
    </row>
    <row r="669" spans="1:10" x14ac:dyDescent="0.25">
      <c r="A669" t="s">
        <v>143</v>
      </c>
      <c r="B669" t="s">
        <v>144</v>
      </c>
      <c r="C669" t="s">
        <v>3</v>
      </c>
      <c r="D669" t="s">
        <v>145</v>
      </c>
      <c r="E669" t="s">
        <v>32</v>
      </c>
      <c r="F669" t="s">
        <v>97</v>
      </c>
      <c r="G669">
        <v>2016</v>
      </c>
      <c r="H669">
        <v>7.60966127741E-2</v>
      </c>
      <c r="I669">
        <v>0.12346258891</v>
      </c>
      <c r="J669">
        <v>5.53921076855E-2</v>
      </c>
    </row>
    <row r="670" spans="1:10" x14ac:dyDescent="0.25">
      <c r="A670" t="s">
        <v>143</v>
      </c>
      <c r="B670" t="s">
        <v>144</v>
      </c>
      <c r="C670" t="s">
        <v>1</v>
      </c>
      <c r="D670" t="s">
        <v>145</v>
      </c>
      <c r="E670" t="s">
        <v>32</v>
      </c>
      <c r="F670" t="s">
        <v>146</v>
      </c>
      <c r="G670">
        <v>2016</v>
      </c>
      <c r="H670">
        <v>1.2888920797800001E-4</v>
      </c>
      <c r="I670">
        <v>1.9607536801200001E-4</v>
      </c>
      <c r="J670">
        <v>9.8844974297300001E-5</v>
      </c>
    </row>
    <row r="671" spans="1:10" x14ac:dyDescent="0.25">
      <c r="A671" t="s">
        <v>143</v>
      </c>
      <c r="B671" t="s">
        <v>144</v>
      </c>
      <c r="C671" t="s">
        <v>3</v>
      </c>
      <c r="D671" t="s">
        <v>145</v>
      </c>
      <c r="E671" t="s">
        <v>32</v>
      </c>
      <c r="F671" t="s">
        <v>146</v>
      </c>
      <c r="G671">
        <v>2016</v>
      </c>
      <c r="H671">
        <v>3.2167487218700002E-4</v>
      </c>
      <c r="I671">
        <v>5.19279092254E-4</v>
      </c>
      <c r="J671">
        <v>2.32670177408E-4</v>
      </c>
    </row>
    <row r="672" spans="1:10" x14ac:dyDescent="0.25">
      <c r="A672" t="s">
        <v>143</v>
      </c>
      <c r="B672" t="s">
        <v>144</v>
      </c>
      <c r="C672" t="s">
        <v>1</v>
      </c>
      <c r="D672" t="s">
        <v>145</v>
      </c>
      <c r="E672" t="s">
        <v>32</v>
      </c>
      <c r="F672" t="s">
        <v>7</v>
      </c>
      <c r="G672">
        <v>2016</v>
      </c>
      <c r="H672">
        <v>1.1377960441299999E-2</v>
      </c>
      <c r="I672">
        <v>1.7282652096900001E-2</v>
      </c>
      <c r="J672">
        <v>8.6921298615600003E-3</v>
      </c>
    </row>
    <row r="673" spans="1:10" x14ac:dyDescent="0.25">
      <c r="A673" t="s">
        <v>143</v>
      </c>
      <c r="B673" t="s">
        <v>144</v>
      </c>
      <c r="C673" t="s">
        <v>3</v>
      </c>
      <c r="D673" t="s">
        <v>145</v>
      </c>
      <c r="E673" t="s">
        <v>32</v>
      </c>
      <c r="F673" t="s">
        <v>7</v>
      </c>
      <c r="G673">
        <v>2016</v>
      </c>
      <c r="H673">
        <v>2.3963577888699999E-2</v>
      </c>
      <c r="I673">
        <v>3.8879593425199997E-2</v>
      </c>
      <c r="J673">
        <v>1.7443523943499999E-2</v>
      </c>
    </row>
    <row r="674" spans="1:10" x14ac:dyDescent="0.25">
      <c r="A674" t="s">
        <v>143</v>
      </c>
      <c r="B674" t="s">
        <v>144</v>
      </c>
      <c r="C674" t="s">
        <v>1</v>
      </c>
      <c r="D674" t="s">
        <v>14</v>
      </c>
      <c r="E674" t="s">
        <v>32</v>
      </c>
      <c r="F674" t="s">
        <v>97</v>
      </c>
      <c r="G674">
        <v>2016</v>
      </c>
      <c r="H674">
        <v>1.46887341504E-2</v>
      </c>
      <c r="I674">
        <v>2.01538846993E-2</v>
      </c>
      <c r="J674">
        <v>1.23266577188E-2</v>
      </c>
    </row>
    <row r="675" spans="1:10" x14ac:dyDescent="0.25">
      <c r="A675" t="s">
        <v>143</v>
      </c>
      <c r="B675" t="s">
        <v>144</v>
      </c>
      <c r="C675" t="s">
        <v>3</v>
      </c>
      <c r="D675" t="s">
        <v>14</v>
      </c>
      <c r="E675" t="s">
        <v>32</v>
      </c>
      <c r="F675" t="s">
        <v>97</v>
      </c>
      <c r="G675">
        <v>2016</v>
      </c>
      <c r="H675">
        <v>1.99686100219E-2</v>
      </c>
      <c r="I675">
        <v>2.7849938286199999E-2</v>
      </c>
      <c r="J675">
        <v>1.6498355636200002E-2</v>
      </c>
    </row>
    <row r="676" spans="1:10" x14ac:dyDescent="0.25">
      <c r="A676" t="s">
        <v>143</v>
      </c>
      <c r="B676" t="s">
        <v>144</v>
      </c>
      <c r="C676" t="s">
        <v>1</v>
      </c>
      <c r="D676" t="s">
        <v>14</v>
      </c>
      <c r="E676" t="s">
        <v>32</v>
      </c>
      <c r="F676" t="s">
        <v>146</v>
      </c>
      <c r="G676">
        <v>2016</v>
      </c>
      <c r="H676">
        <v>5.6367907576000003E-4</v>
      </c>
      <c r="I676">
        <v>7.7279962721599996E-4</v>
      </c>
      <c r="J676">
        <v>4.72488317266E-4</v>
      </c>
    </row>
    <row r="677" spans="1:10" x14ac:dyDescent="0.25">
      <c r="A677" t="s">
        <v>143</v>
      </c>
      <c r="B677" t="s">
        <v>144</v>
      </c>
      <c r="C677" t="s">
        <v>3</v>
      </c>
      <c r="D677" t="s">
        <v>14</v>
      </c>
      <c r="E677" t="s">
        <v>32</v>
      </c>
      <c r="F677" t="s">
        <v>146</v>
      </c>
      <c r="G677">
        <v>2016</v>
      </c>
      <c r="H677">
        <v>9.1634697118899995E-4</v>
      </c>
      <c r="I677">
        <v>1.2741659361700001E-3</v>
      </c>
      <c r="J677">
        <v>7.5674189793899997E-4</v>
      </c>
    </row>
    <row r="678" spans="1:10" x14ac:dyDescent="0.25">
      <c r="A678" t="s">
        <v>143</v>
      </c>
      <c r="B678" t="s">
        <v>144</v>
      </c>
      <c r="C678" t="s">
        <v>1</v>
      </c>
      <c r="D678" t="s">
        <v>14</v>
      </c>
      <c r="E678" t="s">
        <v>32</v>
      </c>
      <c r="F678" t="s">
        <v>7</v>
      </c>
      <c r="G678">
        <v>2016</v>
      </c>
      <c r="H678">
        <v>5.2227110308900003E-3</v>
      </c>
      <c r="I678">
        <v>7.16589427358999E-3</v>
      </c>
      <c r="J678">
        <v>4.3828535926299997E-3</v>
      </c>
    </row>
    <row r="679" spans="1:10" x14ac:dyDescent="0.25">
      <c r="A679" t="s">
        <v>143</v>
      </c>
      <c r="B679" t="s">
        <v>144</v>
      </c>
      <c r="C679" t="s">
        <v>3</v>
      </c>
      <c r="D679" t="s">
        <v>14</v>
      </c>
      <c r="E679" t="s">
        <v>32</v>
      </c>
      <c r="F679" t="s">
        <v>7</v>
      </c>
      <c r="G679">
        <v>2016</v>
      </c>
      <c r="H679">
        <v>7.4136961798600002E-3</v>
      </c>
      <c r="I679">
        <v>1.0339777323299999E-2</v>
      </c>
      <c r="J679">
        <v>6.1253034647900002E-3</v>
      </c>
    </row>
    <row r="680" spans="1:10" x14ac:dyDescent="0.25">
      <c r="A680" t="s">
        <v>143</v>
      </c>
      <c r="B680" t="s">
        <v>144</v>
      </c>
      <c r="C680" t="s">
        <v>1</v>
      </c>
      <c r="D680" t="s">
        <v>15</v>
      </c>
      <c r="E680" t="s">
        <v>32</v>
      </c>
      <c r="F680" t="s">
        <v>97</v>
      </c>
      <c r="G680">
        <v>2016</v>
      </c>
      <c r="H680">
        <v>1.3645263093500001E-2</v>
      </c>
      <c r="I680">
        <v>2.0749943766799998E-2</v>
      </c>
      <c r="J680">
        <v>1.04639244315E-2</v>
      </c>
    </row>
    <row r="681" spans="1:10" x14ac:dyDescent="0.25">
      <c r="A681" t="s">
        <v>143</v>
      </c>
      <c r="B681" t="s">
        <v>144</v>
      </c>
      <c r="C681" t="s">
        <v>3</v>
      </c>
      <c r="D681" t="s">
        <v>15</v>
      </c>
      <c r="E681" t="s">
        <v>32</v>
      </c>
      <c r="F681" t="s">
        <v>97</v>
      </c>
      <c r="G681">
        <v>2016</v>
      </c>
      <c r="H681">
        <v>1.79891191927E-2</v>
      </c>
      <c r="I681">
        <v>2.4793603958399999E-2</v>
      </c>
      <c r="J681">
        <v>1.4521292471099999E-2</v>
      </c>
    </row>
    <row r="682" spans="1:10" x14ac:dyDescent="0.25">
      <c r="A682" t="s">
        <v>143</v>
      </c>
      <c r="B682" t="s">
        <v>144</v>
      </c>
      <c r="C682" t="s">
        <v>1</v>
      </c>
      <c r="D682" t="s">
        <v>15</v>
      </c>
      <c r="E682" t="s">
        <v>32</v>
      </c>
      <c r="F682" t="s">
        <v>146</v>
      </c>
      <c r="G682">
        <v>2016</v>
      </c>
      <c r="H682">
        <v>6.5597121176399998E-4</v>
      </c>
      <c r="I682">
        <v>9.9866832932999998E-4</v>
      </c>
      <c r="J682">
        <v>5.0705126587100003E-4</v>
      </c>
    </row>
    <row r="683" spans="1:10" x14ac:dyDescent="0.25">
      <c r="A683" t="s">
        <v>143</v>
      </c>
      <c r="B683" t="s">
        <v>144</v>
      </c>
      <c r="C683" t="s">
        <v>3</v>
      </c>
      <c r="D683" t="s">
        <v>15</v>
      </c>
      <c r="E683" t="s">
        <v>32</v>
      </c>
      <c r="F683" t="s">
        <v>146</v>
      </c>
      <c r="G683">
        <v>2016</v>
      </c>
      <c r="H683">
        <v>1.0175075854799999E-3</v>
      </c>
      <c r="I683">
        <v>1.3989983603699999E-3</v>
      </c>
      <c r="J683">
        <v>8.2446979098000001E-4</v>
      </c>
    </row>
    <row r="684" spans="1:10" x14ac:dyDescent="0.25">
      <c r="A684" t="s">
        <v>143</v>
      </c>
      <c r="B684" t="s">
        <v>144</v>
      </c>
      <c r="C684" t="s">
        <v>1</v>
      </c>
      <c r="D684" t="s">
        <v>15</v>
      </c>
      <c r="E684" t="s">
        <v>32</v>
      </c>
      <c r="F684" t="s">
        <v>7</v>
      </c>
      <c r="G684">
        <v>2016</v>
      </c>
      <c r="H684">
        <v>5.7286815425400001E-3</v>
      </c>
      <c r="I684">
        <v>8.7114348071699998E-3</v>
      </c>
      <c r="J684">
        <v>4.3930622915E-3</v>
      </c>
    </row>
    <row r="685" spans="1:10" x14ac:dyDescent="0.25">
      <c r="A685" t="s">
        <v>143</v>
      </c>
      <c r="B685" t="s">
        <v>144</v>
      </c>
      <c r="C685" t="s">
        <v>3</v>
      </c>
      <c r="D685" t="s">
        <v>15</v>
      </c>
      <c r="E685" t="s">
        <v>32</v>
      </c>
      <c r="F685" t="s">
        <v>7</v>
      </c>
      <c r="G685">
        <v>2016</v>
      </c>
      <c r="H685">
        <v>7.9025771718000005E-3</v>
      </c>
      <c r="I685">
        <v>1.08917711061E-2</v>
      </c>
      <c r="J685">
        <v>6.3791691609799998E-3</v>
      </c>
    </row>
    <row r="686" spans="1:10" x14ac:dyDescent="0.25">
      <c r="A686" t="s">
        <v>143</v>
      </c>
      <c r="B686" t="s">
        <v>144</v>
      </c>
      <c r="C686" t="s">
        <v>1</v>
      </c>
      <c r="D686" t="s">
        <v>16</v>
      </c>
      <c r="E686" t="s">
        <v>32</v>
      </c>
      <c r="F686" t="s">
        <v>97</v>
      </c>
      <c r="G686">
        <v>2016</v>
      </c>
      <c r="H686">
        <v>5.5291536155699997E-2</v>
      </c>
      <c r="I686">
        <v>7.5788000563400001E-2</v>
      </c>
      <c r="J686">
        <v>4.6691911282099999E-2</v>
      </c>
    </row>
    <row r="687" spans="1:10" x14ac:dyDescent="0.25">
      <c r="A687" t="s">
        <v>143</v>
      </c>
      <c r="B687" t="s">
        <v>144</v>
      </c>
      <c r="C687" t="s">
        <v>3</v>
      </c>
      <c r="D687" t="s">
        <v>16</v>
      </c>
      <c r="E687" t="s">
        <v>32</v>
      </c>
      <c r="F687" t="s">
        <v>97</v>
      </c>
      <c r="G687">
        <v>2016</v>
      </c>
      <c r="H687">
        <v>3.5686588674500003E-2</v>
      </c>
      <c r="I687">
        <v>4.6561190846699997E-2</v>
      </c>
      <c r="J687">
        <v>2.91878996988E-2</v>
      </c>
    </row>
    <row r="688" spans="1:10" x14ac:dyDescent="0.25">
      <c r="A688" t="s">
        <v>143</v>
      </c>
      <c r="B688" t="s">
        <v>144</v>
      </c>
      <c r="C688" t="s">
        <v>1</v>
      </c>
      <c r="D688" t="s">
        <v>16</v>
      </c>
      <c r="E688" t="s">
        <v>32</v>
      </c>
      <c r="F688" t="s">
        <v>146</v>
      </c>
      <c r="G688">
        <v>2016</v>
      </c>
      <c r="H688">
        <v>6.9384388454000003E-4</v>
      </c>
      <c r="I688">
        <v>9.4289568130199997E-4</v>
      </c>
      <c r="J688">
        <v>5.8843594123700002E-4</v>
      </c>
    </row>
    <row r="689" spans="1:10" x14ac:dyDescent="0.25">
      <c r="A689" t="s">
        <v>143</v>
      </c>
      <c r="B689" t="s">
        <v>144</v>
      </c>
      <c r="C689" t="s">
        <v>3</v>
      </c>
      <c r="D689" t="s">
        <v>16</v>
      </c>
      <c r="E689" t="s">
        <v>32</v>
      </c>
      <c r="F689" t="s">
        <v>146</v>
      </c>
      <c r="G689">
        <v>2016</v>
      </c>
      <c r="H689">
        <v>1.0594421473699999E-3</v>
      </c>
      <c r="I689">
        <v>1.3825133098299999E-3</v>
      </c>
      <c r="J689">
        <v>8.6943453147999997E-4</v>
      </c>
    </row>
    <row r="690" spans="1:10" x14ac:dyDescent="0.25">
      <c r="A690" t="s">
        <v>143</v>
      </c>
      <c r="B690" t="s">
        <v>144</v>
      </c>
      <c r="C690" t="s">
        <v>1</v>
      </c>
      <c r="D690" t="s">
        <v>16</v>
      </c>
      <c r="E690" t="s">
        <v>32</v>
      </c>
      <c r="F690" t="s">
        <v>7</v>
      </c>
      <c r="G690">
        <v>2016</v>
      </c>
      <c r="H690">
        <v>2.2307457083099998E-2</v>
      </c>
      <c r="I690">
        <v>3.05767878328E-2</v>
      </c>
      <c r="J690">
        <v>1.88379249244E-2</v>
      </c>
    </row>
    <row r="691" spans="1:10" x14ac:dyDescent="0.25">
      <c r="A691" t="s">
        <v>143</v>
      </c>
      <c r="B691" t="s">
        <v>144</v>
      </c>
      <c r="C691" t="s">
        <v>3</v>
      </c>
      <c r="D691" t="s">
        <v>16</v>
      </c>
      <c r="E691" t="s">
        <v>32</v>
      </c>
      <c r="F691" t="s">
        <v>7</v>
      </c>
      <c r="G691">
        <v>2016</v>
      </c>
      <c r="H691">
        <v>1.5321177742399999E-2</v>
      </c>
      <c r="I691">
        <v>1.99899263941999E-2</v>
      </c>
      <c r="J691">
        <v>1.25311220776E-2</v>
      </c>
    </row>
    <row r="692" spans="1:10" x14ac:dyDescent="0.25">
      <c r="A692" t="s">
        <v>143</v>
      </c>
      <c r="B692" t="s">
        <v>144</v>
      </c>
      <c r="C692" t="s">
        <v>1</v>
      </c>
      <c r="D692" t="s">
        <v>17</v>
      </c>
      <c r="E692" t="s">
        <v>32</v>
      </c>
      <c r="F692" t="s">
        <v>97</v>
      </c>
      <c r="G692">
        <v>2016</v>
      </c>
      <c r="H692">
        <v>8.7582233439900001E-2</v>
      </c>
      <c r="I692">
        <v>0.10998674215199999</v>
      </c>
      <c r="J692">
        <v>7.6798288882700003E-2</v>
      </c>
    </row>
    <row r="693" spans="1:10" x14ac:dyDescent="0.25">
      <c r="A693" t="s">
        <v>143</v>
      </c>
      <c r="B693" t="s">
        <v>144</v>
      </c>
      <c r="C693" t="s">
        <v>3</v>
      </c>
      <c r="D693" t="s">
        <v>17</v>
      </c>
      <c r="E693" t="s">
        <v>32</v>
      </c>
      <c r="F693" t="s">
        <v>97</v>
      </c>
      <c r="G693">
        <v>2016</v>
      </c>
      <c r="H693">
        <v>9.3593611308700003E-2</v>
      </c>
      <c r="I693">
        <v>0.11488768763899999</v>
      </c>
      <c r="J693">
        <v>7.7418958000899998E-2</v>
      </c>
    </row>
    <row r="694" spans="1:10" x14ac:dyDescent="0.25">
      <c r="A694" t="s">
        <v>143</v>
      </c>
      <c r="B694" t="s">
        <v>144</v>
      </c>
      <c r="C694" t="s">
        <v>1</v>
      </c>
      <c r="D694" t="s">
        <v>17</v>
      </c>
      <c r="E694" t="s">
        <v>32</v>
      </c>
      <c r="F694" t="s">
        <v>146</v>
      </c>
      <c r="G694">
        <v>2016</v>
      </c>
      <c r="H694">
        <v>6.5297523779699995E-4</v>
      </c>
      <c r="I694">
        <v>8.1934146084799997E-4</v>
      </c>
      <c r="J694">
        <v>5.7517651155500002E-4</v>
      </c>
    </row>
    <row r="695" spans="1:10" x14ac:dyDescent="0.25">
      <c r="A695" t="s">
        <v>143</v>
      </c>
      <c r="B695" t="s">
        <v>144</v>
      </c>
      <c r="C695" t="s">
        <v>3</v>
      </c>
      <c r="D695" t="s">
        <v>17</v>
      </c>
      <c r="E695" t="s">
        <v>32</v>
      </c>
      <c r="F695" t="s">
        <v>146</v>
      </c>
      <c r="G695">
        <v>2016</v>
      </c>
      <c r="H695">
        <v>1.6128281740500001E-3</v>
      </c>
      <c r="I695">
        <v>1.9748833183199999E-3</v>
      </c>
      <c r="J695">
        <v>1.33300420475E-3</v>
      </c>
    </row>
    <row r="696" spans="1:10" x14ac:dyDescent="0.25">
      <c r="A696" t="s">
        <v>143</v>
      </c>
      <c r="B696" t="s">
        <v>144</v>
      </c>
      <c r="C696" t="s">
        <v>1</v>
      </c>
      <c r="D696" t="s">
        <v>17</v>
      </c>
      <c r="E696" t="s">
        <v>32</v>
      </c>
      <c r="F696" t="s">
        <v>7</v>
      </c>
      <c r="G696">
        <v>2016</v>
      </c>
      <c r="H696">
        <v>2.97003440343E-2</v>
      </c>
      <c r="I696">
        <v>3.7298022130899999E-2</v>
      </c>
      <c r="J696">
        <v>2.6043359611499999E-2</v>
      </c>
    </row>
    <row r="697" spans="1:10" x14ac:dyDescent="0.25">
      <c r="A697" t="s">
        <v>143</v>
      </c>
      <c r="B697" t="s">
        <v>144</v>
      </c>
      <c r="C697" t="s">
        <v>3</v>
      </c>
      <c r="D697" t="s">
        <v>17</v>
      </c>
      <c r="E697" t="s">
        <v>32</v>
      </c>
      <c r="F697" t="s">
        <v>7</v>
      </c>
      <c r="G697">
        <v>2016</v>
      </c>
      <c r="H697">
        <v>3.10730615895E-2</v>
      </c>
      <c r="I697">
        <v>3.8142690980500001E-2</v>
      </c>
      <c r="J697">
        <v>2.5703079692299999E-2</v>
      </c>
    </row>
    <row r="698" spans="1:10" x14ac:dyDescent="0.25">
      <c r="A698" t="s">
        <v>143</v>
      </c>
      <c r="B698" t="s">
        <v>144</v>
      </c>
      <c r="C698" t="s">
        <v>1</v>
      </c>
      <c r="D698" t="s">
        <v>18</v>
      </c>
      <c r="E698" t="s">
        <v>32</v>
      </c>
      <c r="F698" t="s">
        <v>97</v>
      </c>
      <c r="G698">
        <v>2016</v>
      </c>
      <c r="H698">
        <v>0.14895972837599999</v>
      </c>
      <c r="I698">
        <v>0.18170902988099999</v>
      </c>
      <c r="J698">
        <v>0.12886759799700001</v>
      </c>
    </row>
    <row r="699" spans="1:10" x14ac:dyDescent="0.25">
      <c r="A699" t="s">
        <v>143</v>
      </c>
      <c r="B699" t="s">
        <v>144</v>
      </c>
      <c r="C699" t="s">
        <v>3</v>
      </c>
      <c r="D699" t="s">
        <v>18</v>
      </c>
      <c r="E699" t="s">
        <v>32</v>
      </c>
      <c r="F699" t="s">
        <v>97</v>
      </c>
      <c r="G699">
        <v>2016</v>
      </c>
      <c r="H699">
        <v>0.17923665951500001</v>
      </c>
      <c r="I699">
        <v>0.21958641213899999</v>
      </c>
      <c r="J699">
        <v>0.150869780555</v>
      </c>
    </row>
    <row r="700" spans="1:10" x14ac:dyDescent="0.25">
      <c r="A700" t="s">
        <v>143</v>
      </c>
      <c r="B700" t="s">
        <v>144</v>
      </c>
      <c r="C700" t="s">
        <v>1</v>
      </c>
      <c r="D700" t="s">
        <v>18</v>
      </c>
      <c r="E700" t="s">
        <v>32</v>
      </c>
      <c r="F700" t="s">
        <v>146</v>
      </c>
      <c r="G700">
        <v>2016</v>
      </c>
      <c r="H700">
        <v>8.2765995851599998E-4</v>
      </c>
      <c r="I700">
        <v>9.9981136775399997E-4</v>
      </c>
      <c r="J700">
        <v>7.2120279794299998E-4</v>
      </c>
    </row>
    <row r="701" spans="1:10" x14ac:dyDescent="0.25">
      <c r="A701" t="s">
        <v>143</v>
      </c>
      <c r="B701" t="s">
        <v>144</v>
      </c>
      <c r="C701" t="s">
        <v>3</v>
      </c>
      <c r="D701" t="s">
        <v>18</v>
      </c>
      <c r="E701" t="s">
        <v>32</v>
      </c>
      <c r="F701" t="s">
        <v>146</v>
      </c>
      <c r="G701">
        <v>2016</v>
      </c>
      <c r="H701">
        <v>2.2021610405899999E-3</v>
      </c>
      <c r="I701">
        <v>2.70367271393E-3</v>
      </c>
      <c r="J701">
        <v>1.86520892037E-3</v>
      </c>
    </row>
    <row r="702" spans="1:10" x14ac:dyDescent="0.25">
      <c r="A702" t="s">
        <v>143</v>
      </c>
      <c r="B702" t="s">
        <v>144</v>
      </c>
      <c r="C702" t="s">
        <v>1</v>
      </c>
      <c r="D702" t="s">
        <v>18</v>
      </c>
      <c r="E702" t="s">
        <v>32</v>
      </c>
      <c r="F702" t="s">
        <v>7</v>
      </c>
      <c r="G702">
        <v>2016</v>
      </c>
      <c r="H702">
        <v>3.6246611990199899E-2</v>
      </c>
      <c r="I702">
        <v>4.4215552572699997E-2</v>
      </c>
      <c r="J702">
        <v>3.1357561359899998E-2</v>
      </c>
    </row>
    <row r="703" spans="1:10" x14ac:dyDescent="0.25">
      <c r="A703" t="s">
        <v>143</v>
      </c>
      <c r="B703" t="s">
        <v>144</v>
      </c>
      <c r="C703" t="s">
        <v>3</v>
      </c>
      <c r="D703" t="s">
        <v>18</v>
      </c>
      <c r="E703" t="s">
        <v>32</v>
      </c>
      <c r="F703" t="s">
        <v>7</v>
      </c>
      <c r="G703">
        <v>2016</v>
      </c>
      <c r="H703">
        <v>4.1952693508800001E-2</v>
      </c>
      <c r="I703">
        <v>5.13970828964E-2</v>
      </c>
      <c r="J703">
        <v>3.5313053035499899E-2</v>
      </c>
    </row>
    <row r="704" spans="1:10" x14ac:dyDescent="0.25">
      <c r="A704" t="s">
        <v>143</v>
      </c>
      <c r="B704" t="s">
        <v>144</v>
      </c>
      <c r="C704" t="s">
        <v>1</v>
      </c>
      <c r="D704" t="s">
        <v>19</v>
      </c>
      <c r="E704" t="s">
        <v>32</v>
      </c>
      <c r="F704" t="s">
        <v>97</v>
      </c>
      <c r="G704">
        <v>2016</v>
      </c>
      <c r="H704" s="9">
        <v>0.33652627191000001</v>
      </c>
      <c r="I704" s="9">
        <v>0.38861411886699998</v>
      </c>
      <c r="J704" s="9">
        <v>0.29579230559500003</v>
      </c>
    </row>
    <row r="705" spans="1:10" x14ac:dyDescent="0.25">
      <c r="A705" t="s">
        <v>143</v>
      </c>
      <c r="B705" t="s">
        <v>144</v>
      </c>
      <c r="C705" t="s">
        <v>3</v>
      </c>
      <c r="D705" t="s">
        <v>19</v>
      </c>
      <c r="E705" t="s">
        <v>32</v>
      </c>
      <c r="F705" t="s">
        <v>97</v>
      </c>
      <c r="G705">
        <v>2016</v>
      </c>
      <c r="H705" s="9">
        <v>0.25995557065899999</v>
      </c>
      <c r="I705" s="9">
        <v>0.29767578349899998</v>
      </c>
      <c r="J705" s="9">
        <v>0.22651758192999999</v>
      </c>
    </row>
    <row r="706" spans="1:10" x14ac:dyDescent="0.25">
      <c r="A706" t="s">
        <v>143</v>
      </c>
      <c r="B706" t="s">
        <v>144</v>
      </c>
      <c r="C706" t="s">
        <v>1</v>
      </c>
      <c r="D706" t="s">
        <v>19</v>
      </c>
      <c r="E706" t="s">
        <v>32</v>
      </c>
      <c r="F706" t="s">
        <v>146</v>
      </c>
      <c r="G706">
        <v>2016</v>
      </c>
      <c r="H706" s="9">
        <v>1.3928087209499999E-3</v>
      </c>
      <c r="I706" s="9">
        <v>1.6013433986099999E-3</v>
      </c>
      <c r="J706" s="9">
        <v>1.2277191170799999E-3</v>
      </c>
    </row>
    <row r="707" spans="1:10" x14ac:dyDescent="0.25">
      <c r="A707" t="s">
        <v>143</v>
      </c>
      <c r="B707" t="s">
        <v>144</v>
      </c>
      <c r="C707" t="s">
        <v>3</v>
      </c>
      <c r="D707" t="s">
        <v>19</v>
      </c>
      <c r="E707" t="s">
        <v>32</v>
      </c>
      <c r="F707" t="s">
        <v>146</v>
      </c>
      <c r="G707">
        <v>2016</v>
      </c>
      <c r="H707" s="9">
        <v>1.99226570936E-3</v>
      </c>
      <c r="I707" s="9">
        <v>2.2752396926200001E-3</v>
      </c>
      <c r="J707" s="9">
        <v>1.7372074203200001E-3</v>
      </c>
    </row>
    <row r="708" spans="1:10" x14ac:dyDescent="0.25">
      <c r="A708" t="s">
        <v>143</v>
      </c>
      <c r="B708" t="s">
        <v>144</v>
      </c>
      <c r="C708" t="s">
        <v>1</v>
      </c>
      <c r="D708" t="s">
        <v>19</v>
      </c>
      <c r="E708" t="s">
        <v>32</v>
      </c>
      <c r="F708" t="s">
        <v>7</v>
      </c>
      <c r="G708">
        <v>2016</v>
      </c>
      <c r="H708" s="9">
        <v>7.63547844935E-2</v>
      </c>
      <c r="I708" s="9">
        <v>8.81730485078E-2</v>
      </c>
      <c r="J708" s="9">
        <v>6.7112613884E-2</v>
      </c>
    </row>
    <row r="709" spans="1:10" x14ac:dyDescent="0.25">
      <c r="A709" t="s">
        <v>143</v>
      </c>
      <c r="B709" t="s">
        <v>144</v>
      </c>
      <c r="C709" t="s">
        <v>3</v>
      </c>
      <c r="D709" t="s">
        <v>19</v>
      </c>
      <c r="E709" t="s">
        <v>32</v>
      </c>
      <c r="F709" t="s">
        <v>7</v>
      </c>
      <c r="G709">
        <v>2016</v>
      </c>
      <c r="H709" s="9">
        <v>6.1759630924599997E-2</v>
      </c>
      <c r="I709" s="9">
        <v>7.0721110063100001E-2</v>
      </c>
      <c r="J709" s="9">
        <v>5.38155124835E-2</v>
      </c>
    </row>
    <row r="710" spans="1:10" x14ac:dyDescent="0.25">
      <c r="A710" t="s">
        <v>143</v>
      </c>
      <c r="B710" t="s">
        <v>144</v>
      </c>
      <c r="C710" t="s">
        <v>1</v>
      </c>
      <c r="D710" t="s">
        <v>20</v>
      </c>
      <c r="E710" t="s">
        <v>32</v>
      </c>
      <c r="F710" t="s">
        <v>97</v>
      </c>
      <c r="G710">
        <v>2016</v>
      </c>
      <c r="H710" s="9">
        <v>0.62098914974800001</v>
      </c>
      <c r="I710" s="9">
        <v>0.70680545567599995</v>
      </c>
      <c r="J710" s="9">
        <v>0.55334895231400005</v>
      </c>
    </row>
    <row r="711" spans="1:10" x14ac:dyDescent="0.25">
      <c r="A711" t="s">
        <v>143</v>
      </c>
      <c r="B711" t="s">
        <v>144</v>
      </c>
      <c r="C711" t="s">
        <v>3</v>
      </c>
      <c r="D711" t="s">
        <v>20</v>
      </c>
      <c r="E711" t="s">
        <v>32</v>
      </c>
      <c r="F711" t="s">
        <v>97</v>
      </c>
      <c r="G711">
        <v>2016</v>
      </c>
      <c r="H711" s="9">
        <v>0.32550373344599998</v>
      </c>
      <c r="I711" s="9">
        <v>0.37588701496799998</v>
      </c>
      <c r="J711" s="9">
        <v>0.28420534711200002</v>
      </c>
    </row>
    <row r="712" spans="1:10" x14ac:dyDescent="0.25">
      <c r="A712" t="s">
        <v>143</v>
      </c>
      <c r="B712" t="s">
        <v>144</v>
      </c>
      <c r="C712" t="s">
        <v>1</v>
      </c>
      <c r="D712" t="s">
        <v>20</v>
      </c>
      <c r="E712" t="s">
        <v>32</v>
      </c>
      <c r="F712" t="s">
        <v>146</v>
      </c>
      <c r="G712">
        <v>2016</v>
      </c>
      <c r="H712" s="9">
        <v>2.0165436157799999E-3</v>
      </c>
      <c r="I712" s="9">
        <v>2.2828782724200001E-3</v>
      </c>
      <c r="J712" s="9">
        <v>1.8080921496900001E-3</v>
      </c>
    </row>
    <row r="713" spans="1:10" x14ac:dyDescent="0.25">
      <c r="A713" t="s">
        <v>143</v>
      </c>
      <c r="B713" t="s">
        <v>144</v>
      </c>
      <c r="C713" t="s">
        <v>3</v>
      </c>
      <c r="D713" t="s">
        <v>20</v>
      </c>
      <c r="E713" t="s">
        <v>32</v>
      </c>
      <c r="F713" t="s">
        <v>146</v>
      </c>
      <c r="G713">
        <v>2016</v>
      </c>
      <c r="H713" s="9">
        <v>1.9745733181700002E-3</v>
      </c>
      <c r="I713" s="9">
        <v>2.2587904782599998E-3</v>
      </c>
      <c r="J713" s="9">
        <v>1.74017760505E-3</v>
      </c>
    </row>
    <row r="714" spans="1:10" x14ac:dyDescent="0.25">
      <c r="A714" t="s">
        <v>143</v>
      </c>
      <c r="B714" t="s">
        <v>144</v>
      </c>
      <c r="C714" s="7" t="s">
        <v>1</v>
      </c>
      <c r="D714" t="s">
        <v>20</v>
      </c>
      <c r="E714" t="s">
        <v>32</v>
      </c>
      <c r="F714" t="s">
        <v>7</v>
      </c>
      <c r="G714">
        <v>2016</v>
      </c>
      <c r="H714" s="9">
        <v>0.171255192709</v>
      </c>
      <c r="I714" s="9">
        <v>0.19492144841599901</v>
      </c>
      <c r="J714" s="9">
        <v>0.15260150922499999</v>
      </c>
    </row>
    <row r="715" spans="1:10" x14ac:dyDescent="0.25">
      <c r="A715" t="s">
        <v>143</v>
      </c>
      <c r="B715" t="s">
        <v>144</v>
      </c>
      <c r="C715" s="7" t="s">
        <v>3</v>
      </c>
      <c r="D715" t="s">
        <v>20</v>
      </c>
      <c r="E715" t="s">
        <v>32</v>
      </c>
      <c r="F715" t="s">
        <v>7</v>
      </c>
      <c r="G715">
        <v>2016</v>
      </c>
      <c r="H715" s="9">
        <v>9.5154965073299999E-2</v>
      </c>
      <c r="I715" s="9">
        <v>0.109883580757</v>
      </c>
      <c r="J715" s="9">
        <v>8.3082149601899996E-2</v>
      </c>
    </row>
    <row r="716" spans="1:10" x14ac:dyDescent="0.25">
      <c r="A716" t="s">
        <v>143</v>
      </c>
      <c r="B716" t="s">
        <v>144</v>
      </c>
      <c r="C716" s="7" t="s">
        <v>1</v>
      </c>
      <c r="D716" t="s">
        <v>21</v>
      </c>
      <c r="E716" t="s">
        <v>32</v>
      </c>
      <c r="F716" t="s">
        <v>97</v>
      </c>
      <c r="G716">
        <v>2016</v>
      </c>
      <c r="H716" s="9">
        <v>1.52944434902</v>
      </c>
      <c r="I716" s="9">
        <v>1.74154604548</v>
      </c>
      <c r="J716" s="9">
        <v>1.3644201140900001</v>
      </c>
    </row>
    <row r="717" spans="1:10" x14ac:dyDescent="0.25">
      <c r="A717" t="s">
        <v>143</v>
      </c>
      <c r="B717" t="s">
        <v>144</v>
      </c>
      <c r="C717" s="7" t="s">
        <v>3</v>
      </c>
      <c r="D717" t="s">
        <v>21</v>
      </c>
      <c r="E717" t="s">
        <v>32</v>
      </c>
      <c r="F717" t="s">
        <v>97</v>
      </c>
      <c r="G717">
        <v>2016</v>
      </c>
      <c r="H717" s="9">
        <v>0.65986588925400003</v>
      </c>
      <c r="I717" s="9">
        <v>0.74934409683400005</v>
      </c>
      <c r="J717" s="9">
        <v>0.58963485102400004</v>
      </c>
    </row>
    <row r="718" spans="1:10" x14ac:dyDescent="0.25">
      <c r="A718" t="s">
        <v>143</v>
      </c>
      <c r="B718" t="s">
        <v>144</v>
      </c>
      <c r="C718" s="7" t="s">
        <v>1</v>
      </c>
      <c r="D718" t="s">
        <v>21</v>
      </c>
      <c r="E718" t="s">
        <v>32</v>
      </c>
      <c r="F718" t="s">
        <v>146</v>
      </c>
      <c r="G718">
        <v>2016</v>
      </c>
      <c r="H718" s="9">
        <v>3.2642872243500002E-3</v>
      </c>
      <c r="I718" s="9">
        <v>3.6787321006899998E-3</v>
      </c>
      <c r="J718" s="9">
        <v>2.9452386697200001E-3</v>
      </c>
    </row>
    <row r="719" spans="1:10" x14ac:dyDescent="0.25">
      <c r="A719" t="s">
        <v>143</v>
      </c>
      <c r="B719" t="s">
        <v>144</v>
      </c>
      <c r="C719" s="7" t="s">
        <v>3</v>
      </c>
      <c r="D719" t="s">
        <v>21</v>
      </c>
      <c r="E719" t="s">
        <v>32</v>
      </c>
      <c r="F719" t="s">
        <v>146</v>
      </c>
      <c r="G719">
        <v>2016</v>
      </c>
      <c r="H719" s="9">
        <v>2.30641716698E-3</v>
      </c>
      <c r="I719" s="9">
        <v>2.6042960874699999E-3</v>
      </c>
      <c r="J719" s="9">
        <v>2.06890449189E-3</v>
      </c>
    </row>
    <row r="720" spans="1:10" x14ac:dyDescent="0.25">
      <c r="A720" t="s">
        <v>143</v>
      </c>
      <c r="B720" t="s">
        <v>144</v>
      </c>
      <c r="C720" s="7" t="s">
        <v>1</v>
      </c>
      <c r="D720" t="s">
        <v>21</v>
      </c>
      <c r="E720" t="s">
        <v>32</v>
      </c>
      <c r="F720" t="s">
        <v>7</v>
      </c>
      <c r="G720">
        <v>2016</v>
      </c>
      <c r="H720" s="9">
        <v>0.450831113231</v>
      </c>
      <c r="I720" s="9">
        <v>0.51335188686699995</v>
      </c>
      <c r="J720" s="9">
        <v>0.40218726450699999</v>
      </c>
    </row>
    <row r="721" spans="1:10" x14ac:dyDescent="0.25">
      <c r="A721" t="s">
        <v>143</v>
      </c>
      <c r="B721" t="s">
        <v>144</v>
      </c>
      <c r="C721" s="7" t="s">
        <v>3</v>
      </c>
      <c r="D721" t="s">
        <v>21</v>
      </c>
      <c r="E721" t="s">
        <v>32</v>
      </c>
      <c r="F721" t="s">
        <v>7</v>
      </c>
      <c r="G721">
        <v>2016</v>
      </c>
      <c r="H721" s="9">
        <v>0.20071153114099999</v>
      </c>
      <c r="I721" s="9">
        <v>0.22792813430199901</v>
      </c>
      <c r="J721" s="9">
        <v>0.17934934308699901</v>
      </c>
    </row>
    <row r="722" spans="1:10" x14ac:dyDescent="0.25">
      <c r="A722" t="s">
        <v>143</v>
      </c>
      <c r="B722" t="s">
        <v>144</v>
      </c>
      <c r="C722" s="7" t="s">
        <v>1</v>
      </c>
      <c r="D722" t="s">
        <v>22</v>
      </c>
      <c r="E722" t="s">
        <v>32</v>
      </c>
      <c r="F722" t="s">
        <v>97</v>
      </c>
      <c r="G722">
        <v>2016</v>
      </c>
      <c r="H722" s="9">
        <v>3.63829622013</v>
      </c>
      <c r="I722" s="9">
        <v>4.1270592266900001</v>
      </c>
      <c r="J722" s="9">
        <v>3.2806880219900001</v>
      </c>
    </row>
    <row r="723" spans="1:10" x14ac:dyDescent="0.25">
      <c r="A723" t="s">
        <v>143</v>
      </c>
      <c r="B723" t="s">
        <v>144</v>
      </c>
      <c r="C723" s="7" t="s">
        <v>3</v>
      </c>
      <c r="D723" t="s">
        <v>22</v>
      </c>
      <c r="E723" t="s">
        <v>32</v>
      </c>
      <c r="F723" t="s">
        <v>97</v>
      </c>
      <c r="G723">
        <v>2016</v>
      </c>
      <c r="H723" s="9">
        <v>1.4427586757699999</v>
      </c>
      <c r="I723" s="9">
        <v>1.63095855401</v>
      </c>
      <c r="J723" s="9">
        <v>1.2779815315</v>
      </c>
    </row>
    <row r="724" spans="1:10" x14ac:dyDescent="0.25">
      <c r="A724" t="s">
        <v>143</v>
      </c>
      <c r="B724" t="s">
        <v>144</v>
      </c>
      <c r="C724" s="7" t="s">
        <v>1</v>
      </c>
      <c r="D724" t="s">
        <v>22</v>
      </c>
      <c r="E724" t="s">
        <v>32</v>
      </c>
      <c r="F724" t="s">
        <v>146</v>
      </c>
      <c r="G724">
        <v>2016</v>
      </c>
      <c r="H724" s="9">
        <v>4.9876568354400002E-3</v>
      </c>
      <c r="I724" s="9">
        <v>5.5775174158999999E-3</v>
      </c>
      <c r="J724" s="9">
        <v>4.5468526415299998E-3</v>
      </c>
    </row>
    <row r="725" spans="1:10" x14ac:dyDescent="0.25">
      <c r="A725" t="s">
        <v>143</v>
      </c>
      <c r="B725" t="s">
        <v>144</v>
      </c>
      <c r="C725" s="7" t="s">
        <v>3</v>
      </c>
      <c r="D725" t="s">
        <v>22</v>
      </c>
      <c r="E725" t="s">
        <v>32</v>
      </c>
      <c r="F725" t="s">
        <v>146</v>
      </c>
      <c r="G725">
        <v>2016</v>
      </c>
      <c r="H725" s="9">
        <v>3.1644914646000001E-3</v>
      </c>
      <c r="I725" s="9">
        <v>3.54650969135E-3</v>
      </c>
      <c r="J725" s="9">
        <v>2.8184287916800002E-3</v>
      </c>
    </row>
    <row r="726" spans="1:10" x14ac:dyDescent="0.25">
      <c r="A726" t="s">
        <v>143</v>
      </c>
      <c r="B726" t="s">
        <v>144</v>
      </c>
      <c r="C726" s="7" t="s">
        <v>1</v>
      </c>
      <c r="D726" t="s">
        <v>22</v>
      </c>
      <c r="E726" t="s">
        <v>32</v>
      </c>
      <c r="F726" t="s">
        <v>7</v>
      </c>
      <c r="G726">
        <v>2016</v>
      </c>
      <c r="H726" s="9">
        <v>1.1588096236000001</v>
      </c>
      <c r="I726" s="9">
        <v>1.31448229052</v>
      </c>
      <c r="J726" s="9">
        <v>1.0449102057399999</v>
      </c>
    </row>
    <row r="727" spans="1:10" x14ac:dyDescent="0.25">
      <c r="A727" t="s">
        <v>143</v>
      </c>
      <c r="B727" t="s">
        <v>144</v>
      </c>
      <c r="C727" s="7" t="s">
        <v>3</v>
      </c>
      <c r="D727" t="s">
        <v>22</v>
      </c>
      <c r="E727" t="s">
        <v>32</v>
      </c>
      <c r="F727" t="s">
        <v>7</v>
      </c>
      <c r="G727">
        <v>2016</v>
      </c>
      <c r="H727" s="9">
        <v>0.45545075318799999</v>
      </c>
      <c r="I727" s="9">
        <v>0.51486178133500005</v>
      </c>
      <c r="J727" s="9">
        <v>0.403433824976</v>
      </c>
    </row>
    <row r="728" spans="1:10" x14ac:dyDescent="0.25">
      <c r="A728" t="s">
        <v>143</v>
      </c>
      <c r="B728" t="s">
        <v>144</v>
      </c>
      <c r="C728" s="7" t="s">
        <v>1</v>
      </c>
      <c r="D728" t="s">
        <v>23</v>
      </c>
      <c r="E728" t="s">
        <v>32</v>
      </c>
      <c r="F728" t="s">
        <v>97</v>
      </c>
      <c r="G728">
        <v>2016</v>
      </c>
      <c r="H728" s="9">
        <v>6.0765542718200001</v>
      </c>
      <c r="I728" s="9">
        <v>6.7478613911599998</v>
      </c>
      <c r="J728" s="9">
        <v>5.5388026678799998</v>
      </c>
    </row>
    <row r="729" spans="1:10" x14ac:dyDescent="0.25">
      <c r="A729" t="s">
        <v>143</v>
      </c>
      <c r="B729" t="s">
        <v>144</v>
      </c>
      <c r="C729" s="7" t="s">
        <v>3</v>
      </c>
      <c r="D729" t="s">
        <v>23</v>
      </c>
      <c r="E729" t="s">
        <v>32</v>
      </c>
      <c r="F729" t="s">
        <v>97</v>
      </c>
      <c r="G729">
        <v>2016</v>
      </c>
      <c r="H729" s="9">
        <v>2.0632883530899999</v>
      </c>
      <c r="I729" s="9">
        <v>2.3168861355999999</v>
      </c>
      <c r="J729" s="9">
        <v>1.8025248149899999</v>
      </c>
    </row>
    <row r="730" spans="1:10" x14ac:dyDescent="0.25">
      <c r="A730" t="s">
        <v>143</v>
      </c>
      <c r="B730" t="s">
        <v>144</v>
      </c>
      <c r="C730" s="7" t="s">
        <v>1</v>
      </c>
      <c r="D730" t="s">
        <v>23</v>
      </c>
      <c r="E730" t="s">
        <v>32</v>
      </c>
      <c r="F730" t="s">
        <v>146</v>
      </c>
      <c r="G730">
        <v>2016</v>
      </c>
      <c r="H730" s="9">
        <v>6.13188391145E-3</v>
      </c>
      <c r="I730" s="9">
        <v>6.7689631640500004E-3</v>
      </c>
      <c r="J730" s="9">
        <v>5.6101548989200001E-3</v>
      </c>
    </row>
    <row r="731" spans="1:10" x14ac:dyDescent="0.25">
      <c r="A731" t="s">
        <v>143</v>
      </c>
      <c r="B731" t="s">
        <v>144</v>
      </c>
      <c r="C731" s="7" t="s">
        <v>3</v>
      </c>
      <c r="D731" t="s">
        <v>23</v>
      </c>
      <c r="E731" t="s">
        <v>32</v>
      </c>
      <c r="F731" t="s">
        <v>146</v>
      </c>
      <c r="G731">
        <v>2016</v>
      </c>
      <c r="H731" s="9">
        <v>3.25715168105E-3</v>
      </c>
      <c r="I731" s="9">
        <v>3.6357840231899998E-3</v>
      </c>
      <c r="J731" s="9">
        <v>2.8721802281099999E-3</v>
      </c>
    </row>
    <row r="732" spans="1:10" x14ac:dyDescent="0.25">
      <c r="A732" t="s">
        <v>143</v>
      </c>
      <c r="B732" t="s">
        <v>144</v>
      </c>
      <c r="C732" s="7" t="s">
        <v>1</v>
      </c>
      <c r="D732" t="s">
        <v>23</v>
      </c>
      <c r="E732" t="s">
        <v>32</v>
      </c>
      <c r="F732" t="s">
        <v>7</v>
      </c>
      <c r="G732">
        <v>2016</v>
      </c>
      <c r="H732" s="9">
        <v>2.3152387930299998</v>
      </c>
      <c r="I732" s="9">
        <v>2.5710147172100002</v>
      </c>
      <c r="J732" s="9">
        <v>2.1103490942300001</v>
      </c>
    </row>
    <row r="733" spans="1:10" x14ac:dyDescent="0.25">
      <c r="A733" t="s">
        <v>143</v>
      </c>
      <c r="B733" t="s">
        <v>144</v>
      </c>
      <c r="C733" s="7" t="s">
        <v>3</v>
      </c>
      <c r="D733" t="s">
        <v>23</v>
      </c>
      <c r="E733" t="s">
        <v>32</v>
      </c>
      <c r="F733" t="s">
        <v>7</v>
      </c>
      <c r="G733">
        <v>2016</v>
      </c>
      <c r="H733" s="9">
        <v>0.76396735152099904</v>
      </c>
      <c r="I733" s="9">
        <v>0.85786621251499995</v>
      </c>
      <c r="J733" s="9">
        <v>0.66741524852900003</v>
      </c>
    </row>
    <row r="734" spans="1:10" x14ac:dyDescent="0.25">
      <c r="A734" t="s">
        <v>143</v>
      </c>
      <c r="B734" t="s">
        <v>144</v>
      </c>
      <c r="C734" s="7" t="s">
        <v>1</v>
      </c>
      <c r="D734" t="s">
        <v>24</v>
      </c>
      <c r="E734" t="s">
        <v>32</v>
      </c>
      <c r="F734" t="s">
        <v>97</v>
      </c>
      <c r="G734">
        <v>2016</v>
      </c>
      <c r="H734" s="9">
        <v>8.9111525266400005</v>
      </c>
      <c r="I734" s="9">
        <v>9.9798914706400002</v>
      </c>
      <c r="J734" s="9">
        <v>8.0096115056800006</v>
      </c>
    </row>
    <row r="735" spans="1:10" x14ac:dyDescent="0.25">
      <c r="A735" t="s">
        <v>143</v>
      </c>
      <c r="B735" t="s">
        <v>144</v>
      </c>
      <c r="C735" s="7" t="s">
        <v>3</v>
      </c>
      <c r="D735" t="s">
        <v>24</v>
      </c>
      <c r="E735" t="s">
        <v>32</v>
      </c>
      <c r="F735" t="s">
        <v>97</v>
      </c>
      <c r="G735">
        <v>2016</v>
      </c>
      <c r="H735" s="9">
        <v>3.0348208959499998</v>
      </c>
      <c r="I735" s="9">
        <v>3.4288438996999999</v>
      </c>
      <c r="J735" s="9">
        <v>2.6808777349300001</v>
      </c>
    </row>
    <row r="736" spans="1:10" x14ac:dyDescent="0.25">
      <c r="A736" t="s">
        <v>143</v>
      </c>
      <c r="B736" t="s">
        <v>144</v>
      </c>
      <c r="C736" s="7" t="s">
        <v>1</v>
      </c>
      <c r="D736" t="s">
        <v>24</v>
      </c>
      <c r="E736" t="s">
        <v>32</v>
      </c>
      <c r="F736" t="s">
        <v>146</v>
      </c>
      <c r="G736">
        <v>2016</v>
      </c>
      <c r="H736" s="9">
        <v>7.09145395269E-3</v>
      </c>
      <c r="I736" s="9">
        <v>7.8615367912399994E-3</v>
      </c>
      <c r="J736" s="9">
        <v>6.4326624666600002E-3</v>
      </c>
    </row>
    <row r="737" spans="1:10" x14ac:dyDescent="0.25">
      <c r="A737" t="s">
        <v>143</v>
      </c>
      <c r="B737" t="s">
        <v>144</v>
      </c>
      <c r="C737" s="7" t="s">
        <v>3</v>
      </c>
      <c r="D737" t="s">
        <v>24</v>
      </c>
      <c r="E737" t="s">
        <v>32</v>
      </c>
      <c r="F737" t="s">
        <v>146</v>
      </c>
      <c r="G737">
        <v>2016</v>
      </c>
      <c r="H737" s="9">
        <v>4.06946980792E-3</v>
      </c>
      <c r="I737" s="9">
        <v>4.5910927931299998E-3</v>
      </c>
      <c r="J737" s="9">
        <v>3.62011723481E-3</v>
      </c>
    </row>
    <row r="738" spans="1:10" x14ac:dyDescent="0.25">
      <c r="A738" t="s">
        <v>143</v>
      </c>
      <c r="B738" t="s">
        <v>144</v>
      </c>
      <c r="C738" s="7" t="s">
        <v>1</v>
      </c>
      <c r="D738" t="s">
        <v>24</v>
      </c>
      <c r="E738" t="s">
        <v>32</v>
      </c>
      <c r="F738" t="s">
        <v>7</v>
      </c>
      <c r="G738">
        <v>2016</v>
      </c>
      <c r="H738" s="9">
        <v>4.26549515537</v>
      </c>
      <c r="I738" s="9">
        <v>4.77706767917</v>
      </c>
      <c r="J738" s="9">
        <v>3.83395514461</v>
      </c>
    </row>
    <row r="739" spans="1:10" x14ac:dyDescent="0.25">
      <c r="A739" t="s">
        <v>143</v>
      </c>
      <c r="B739" t="s">
        <v>144</v>
      </c>
      <c r="C739" s="7" t="s">
        <v>3</v>
      </c>
      <c r="D739" t="s">
        <v>24</v>
      </c>
      <c r="E739" t="s">
        <v>32</v>
      </c>
      <c r="F739" t="s">
        <v>7</v>
      </c>
      <c r="G739">
        <v>2016</v>
      </c>
      <c r="H739" s="9">
        <v>1.4167676087399901</v>
      </c>
      <c r="I739" s="9">
        <v>1.6007122459799901</v>
      </c>
      <c r="J739" s="9">
        <v>1.2515337372599999</v>
      </c>
    </row>
    <row r="740" spans="1:10" x14ac:dyDescent="0.25">
      <c r="A740" t="s">
        <v>143</v>
      </c>
      <c r="B740" t="s">
        <v>144</v>
      </c>
      <c r="C740" s="7" t="s">
        <v>1</v>
      </c>
      <c r="D740" t="s">
        <v>25</v>
      </c>
      <c r="E740" t="s">
        <v>32</v>
      </c>
      <c r="F740" t="s">
        <v>97</v>
      </c>
      <c r="G740">
        <v>2016</v>
      </c>
      <c r="H740" s="9">
        <v>19.396651078600001</v>
      </c>
      <c r="I740" s="9">
        <v>21.312778077000001</v>
      </c>
      <c r="J740" s="9">
        <v>17.6516625641</v>
      </c>
    </row>
    <row r="741" spans="1:10" x14ac:dyDescent="0.25">
      <c r="A741" t="s">
        <v>143</v>
      </c>
      <c r="B741" t="s">
        <v>144</v>
      </c>
      <c r="C741" s="7" t="s">
        <v>3</v>
      </c>
      <c r="D741" t="s">
        <v>25</v>
      </c>
      <c r="E741" t="s">
        <v>32</v>
      </c>
      <c r="F741" t="s">
        <v>97</v>
      </c>
      <c r="G741">
        <v>2016</v>
      </c>
      <c r="H741" s="9">
        <v>9.3558906121599996</v>
      </c>
      <c r="I741" s="9">
        <v>10.4439119862</v>
      </c>
      <c r="J741" s="9">
        <v>8.2736265182800004</v>
      </c>
    </row>
    <row r="742" spans="1:10" x14ac:dyDescent="0.25">
      <c r="A742" t="s">
        <v>143</v>
      </c>
      <c r="B742" t="s">
        <v>144</v>
      </c>
      <c r="C742" s="7" t="s">
        <v>1</v>
      </c>
      <c r="D742" t="s">
        <v>25</v>
      </c>
      <c r="E742" t="s">
        <v>32</v>
      </c>
      <c r="F742" t="s">
        <v>146</v>
      </c>
      <c r="G742">
        <v>2016</v>
      </c>
      <c r="H742" s="9">
        <v>1.1537414732499999E-2</v>
      </c>
      <c r="I742" s="9">
        <v>1.26360256979E-2</v>
      </c>
      <c r="J742" s="9">
        <v>1.05324952797E-2</v>
      </c>
    </row>
    <row r="743" spans="1:10" x14ac:dyDescent="0.25">
      <c r="A743" t="s">
        <v>143</v>
      </c>
      <c r="B743" t="s">
        <v>144</v>
      </c>
      <c r="C743" s="7" t="s">
        <v>3</v>
      </c>
      <c r="D743" t="s">
        <v>25</v>
      </c>
      <c r="E743" t="s">
        <v>32</v>
      </c>
      <c r="F743" t="s">
        <v>146</v>
      </c>
      <c r="G743">
        <v>2016</v>
      </c>
      <c r="H743" s="9">
        <v>8.7182363795499998E-3</v>
      </c>
      <c r="I743" s="9">
        <v>9.70755430669E-3</v>
      </c>
      <c r="J743" s="9">
        <v>7.7516439664999997E-3</v>
      </c>
    </row>
    <row r="744" spans="1:10" x14ac:dyDescent="0.25">
      <c r="A744" t="s">
        <v>143</v>
      </c>
      <c r="B744" t="s">
        <v>144</v>
      </c>
      <c r="C744" s="7" t="s">
        <v>1</v>
      </c>
      <c r="D744" t="s">
        <v>25</v>
      </c>
      <c r="E744" t="s">
        <v>32</v>
      </c>
      <c r="F744" t="s">
        <v>7</v>
      </c>
      <c r="G744">
        <v>2016</v>
      </c>
      <c r="H744" s="9">
        <v>10.9742195453</v>
      </c>
      <c r="I744" s="9">
        <v>12.0583241297999</v>
      </c>
      <c r="J744" s="9">
        <v>9.9869415361199998</v>
      </c>
    </row>
    <row r="745" spans="1:10" x14ac:dyDescent="0.25">
      <c r="A745" t="s">
        <v>143</v>
      </c>
      <c r="B745" t="s">
        <v>144</v>
      </c>
      <c r="C745" s="7" t="s">
        <v>3</v>
      </c>
      <c r="D745" t="s">
        <v>25</v>
      </c>
      <c r="E745" t="s">
        <v>32</v>
      </c>
      <c r="F745" t="s">
        <v>7</v>
      </c>
      <c r="G745">
        <v>2016</v>
      </c>
      <c r="H745" s="9">
        <v>4.9318688052999997</v>
      </c>
      <c r="I745" s="9">
        <v>5.5054089306199998</v>
      </c>
      <c r="J745" s="9">
        <v>4.3613635754900004</v>
      </c>
    </row>
    <row r="746" spans="1:10" x14ac:dyDescent="0.25">
      <c r="A746" t="s">
        <v>143</v>
      </c>
      <c r="B746" t="s">
        <v>144</v>
      </c>
      <c r="C746" s="7" t="s">
        <v>1</v>
      </c>
      <c r="D746" t="s">
        <v>26</v>
      </c>
      <c r="E746" t="s">
        <v>32</v>
      </c>
      <c r="F746" t="s">
        <v>97</v>
      </c>
      <c r="G746">
        <v>2016</v>
      </c>
      <c r="H746" s="9">
        <v>35.113640919600002</v>
      </c>
      <c r="I746" s="9">
        <v>38.621834268800001</v>
      </c>
      <c r="J746" s="9">
        <v>31.775236859700001</v>
      </c>
    </row>
    <row r="747" spans="1:10" x14ac:dyDescent="0.25">
      <c r="A747" t="s">
        <v>143</v>
      </c>
      <c r="B747" t="s">
        <v>144</v>
      </c>
      <c r="C747" s="7" t="s">
        <v>3</v>
      </c>
      <c r="D747" t="s">
        <v>26</v>
      </c>
      <c r="E747" t="s">
        <v>32</v>
      </c>
      <c r="F747" t="s">
        <v>97</v>
      </c>
      <c r="G747">
        <v>2016</v>
      </c>
      <c r="H747" s="9">
        <v>18.319414156699999</v>
      </c>
      <c r="I747" s="9">
        <v>20.5818308132</v>
      </c>
      <c r="J747" s="9">
        <v>16.0143535345</v>
      </c>
    </row>
    <row r="748" spans="1:10" x14ac:dyDescent="0.25">
      <c r="A748" t="s">
        <v>143</v>
      </c>
      <c r="B748" t="s">
        <v>144</v>
      </c>
      <c r="C748" s="7" t="s">
        <v>1</v>
      </c>
      <c r="D748" t="s">
        <v>26</v>
      </c>
      <c r="E748" t="s">
        <v>32</v>
      </c>
      <c r="F748" t="s">
        <v>146</v>
      </c>
      <c r="G748">
        <v>2016</v>
      </c>
      <c r="H748" s="9">
        <v>1.4744159173500001E-2</v>
      </c>
      <c r="I748" s="9">
        <v>1.6145215089499999E-2</v>
      </c>
      <c r="J748" s="9">
        <v>1.34082887368E-2</v>
      </c>
    </row>
    <row r="749" spans="1:10" x14ac:dyDescent="0.25">
      <c r="A749" t="s">
        <v>143</v>
      </c>
      <c r="B749" t="s">
        <v>144</v>
      </c>
      <c r="C749" s="7" t="s">
        <v>3</v>
      </c>
      <c r="D749" t="s">
        <v>26</v>
      </c>
      <c r="E749" t="s">
        <v>32</v>
      </c>
      <c r="F749" t="s">
        <v>146</v>
      </c>
      <c r="G749">
        <v>2016</v>
      </c>
      <c r="H749" s="9">
        <v>1.1832127799199999E-2</v>
      </c>
      <c r="I749" s="9">
        <v>1.32415453647E-2</v>
      </c>
      <c r="J749" s="9">
        <v>1.0419657684600001E-2</v>
      </c>
    </row>
    <row r="750" spans="1:10" x14ac:dyDescent="0.25">
      <c r="A750" t="s">
        <v>143</v>
      </c>
      <c r="B750" t="s">
        <v>144</v>
      </c>
      <c r="C750" s="7" t="s">
        <v>1</v>
      </c>
      <c r="D750" t="s">
        <v>26</v>
      </c>
      <c r="E750" t="s">
        <v>32</v>
      </c>
      <c r="F750" t="s">
        <v>7</v>
      </c>
      <c r="G750">
        <v>2016</v>
      </c>
      <c r="H750" s="9">
        <v>22.653746741500001</v>
      </c>
      <c r="I750" s="9">
        <v>24.917075794599999</v>
      </c>
      <c r="J750" s="9">
        <v>20.499958124999999</v>
      </c>
    </row>
    <row r="751" spans="1:10" x14ac:dyDescent="0.25">
      <c r="A751" t="s">
        <v>143</v>
      </c>
      <c r="B751" t="s">
        <v>144</v>
      </c>
      <c r="C751" s="7" t="s">
        <v>3</v>
      </c>
      <c r="D751" t="s">
        <v>26</v>
      </c>
      <c r="E751" t="s">
        <v>32</v>
      </c>
      <c r="F751" t="s">
        <v>7</v>
      </c>
      <c r="G751">
        <v>2016</v>
      </c>
      <c r="H751" s="9">
        <v>10.811529134099899</v>
      </c>
      <c r="I751" s="9">
        <v>12.146734691700001</v>
      </c>
      <c r="J751" s="9">
        <v>9.4511564792100007</v>
      </c>
    </row>
    <row r="752" spans="1:10" x14ac:dyDescent="0.25">
      <c r="A752" t="s">
        <v>143</v>
      </c>
      <c r="B752" t="s">
        <v>144</v>
      </c>
      <c r="C752" s="7" t="s">
        <v>1</v>
      </c>
      <c r="D752" t="s">
        <v>27</v>
      </c>
      <c r="E752" t="s">
        <v>32</v>
      </c>
      <c r="F752" t="s">
        <v>97</v>
      </c>
      <c r="G752">
        <v>2016</v>
      </c>
      <c r="H752" s="9">
        <v>50.936952401600003</v>
      </c>
      <c r="I752" s="9">
        <v>56.022595965299999</v>
      </c>
      <c r="J752" s="9">
        <v>45.598438315199999</v>
      </c>
    </row>
    <row r="753" spans="1:10" x14ac:dyDescent="0.25">
      <c r="A753" t="s">
        <v>143</v>
      </c>
      <c r="B753" t="s">
        <v>144</v>
      </c>
      <c r="C753" s="7" t="s">
        <v>3</v>
      </c>
      <c r="D753" t="s">
        <v>27</v>
      </c>
      <c r="E753" t="s">
        <v>32</v>
      </c>
      <c r="F753" t="s">
        <v>97</v>
      </c>
      <c r="G753">
        <v>2016</v>
      </c>
      <c r="H753" s="9">
        <v>30.733606050300001</v>
      </c>
      <c r="I753" s="9">
        <v>34.687361673399998</v>
      </c>
      <c r="J753" s="9">
        <v>26.894477506600001</v>
      </c>
    </row>
    <row r="754" spans="1:10" x14ac:dyDescent="0.25">
      <c r="A754" t="s">
        <v>143</v>
      </c>
      <c r="B754" t="s">
        <v>144</v>
      </c>
      <c r="C754" s="7" t="s">
        <v>1</v>
      </c>
      <c r="D754" t="s">
        <v>27</v>
      </c>
      <c r="E754" t="s">
        <v>32</v>
      </c>
      <c r="F754" t="s">
        <v>146</v>
      </c>
      <c r="G754">
        <v>2016</v>
      </c>
      <c r="H754" s="9">
        <v>2.0194003491599999E-2</v>
      </c>
      <c r="I754" s="9">
        <v>2.2277315635499999E-2</v>
      </c>
      <c r="J754" s="9">
        <v>1.8072634020299998E-2</v>
      </c>
    </row>
    <row r="755" spans="1:10" x14ac:dyDescent="0.25">
      <c r="A755" t="s">
        <v>143</v>
      </c>
      <c r="B755" t="s">
        <v>144</v>
      </c>
      <c r="C755" s="7" t="s">
        <v>3</v>
      </c>
      <c r="D755" t="s">
        <v>27</v>
      </c>
      <c r="E755" t="s">
        <v>32</v>
      </c>
      <c r="F755" t="s">
        <v>146</v>
      </c>
      <c r="G755">
        <v>2016</v>
      </c>
      <c r="H755" s="9">
        <v>1.7272903419799999E-2</v>
      </c>
      <c r="I755" s="9">
        <v>1.9272286359899998E-2</v>
      </c>
      <c r="J755" s="9">
        <v>1.51595090267E-2</v>
      </c>
    </row>
    <row r="756" spans="1:10" x14ac:dyDescent="0.25">
      <c r="A756" t="s">
        <v>143</v>
      </c>
      <c r="B756" t="s">
        <v>144</v>
      </c>
      <c r="C756" s="7" t="s">
        <v>1</v>
      </c>
      <c r="D756" t="s">
        <v>27</v>
      </c>
      <c r="E756" t="s">
        <v>32</v>
      </c>
      <c r="F756" t="s">
        <v>7</v>
      </c>
      <c r="G756">
        <v>2016</v>
      </c>
      <c r="H756" s="9">
        <v>51.771211351600002</v>
      </c>
      <c r="I756" s="9">
        <v>56.940148937799997</v>
      </c>
      <c r="J756" s="9">
        <v>46.345261661999999</v>
      </c>
    </row>
    <row r="757" spans="1:10" x14ac:dyDescent="0.25">
      <c r="A757" t="s">
        <v>143</v>
      </c>
      <c r="B757" t="s">
        <v>144</v>
      </c>
      <c r="C757" s="7" t="s">
        <v>3</v>
      </c>
      <c r="D757" t="s">
        <v>27</v>
      </c>
      <c r="E757" t="s">
        <v>32</v>
      </c>
      <c r="F757" t="s">
        <v>7</v>
      </c>
      <c r="G757">
        <v>2016</v>
      </c>
      <c r="H757" s="9">
        <v>26.700750223399901</v>
      </c>
      <c r="I757" s="9">
        <v>30.135695057500001</v>
      </c>
      <c r="J757" s="9">
        <v>23.365391132999999</v>
      </c>
    </row>
    <row r="758" spans="1:10" x14ac:dyDescent="0.25">
      <c r="A758" t="s">
        <v>143</v>
      </c>
      <c r="B758" t="s">
        <v>144</v>
      </c>
      <c r="C758" s="7" t="s">
        <v>1</v>
      </c>
      <c r="D758" t="s">
        <v>28</v>
      </c>
      <c r="E758" t="s">
        <v>32</v>
      </c>
      <c r="F758" t="s">
        <v>97</v>
      </c>
      <c r="G758">
        <v>2016</v>
      </c>
      <c r="H758" s="9">
        <v>109.340671069</v>
      </c>
      <c r="I758" s="9">
        <v>122.054707695</v>
      </c>
      <c r="J758" s="9">
        <v>96.6259040459</v>
      </c>
    </row>
    <row r="759" spans="1:10" x14ac:dyDescent="0.25">
      <c r="A759" t="s">
        <v>143</v>
      </c>
      <c r="B759" t="s">
        <v>144</v>
      </c>
      <c r="C759" s="7" t="s">
        <v>3</v>
      </c>
      <c r="D759" t="s">
        <v>28</v>
      </c>
      <c r="E759" t="s">
        <v>32</v>
      </c>
      <c r="F759" t="s">
        <v>97</v>
      </c>
      <c r="G759">
        <v>2016</v>
      </c>
      <c r="H759" s="9">
        <v>87.909394741100002</v>
      </c>
      <c r="I759" s="9">
        <v>100.00676781200001</v>
      </c>
      <c r="J759" s="9">
        <v>75.596361370599993</v>
      </c>
    </row>
    <row r="760" spans="1:10" x14ac:dyDescent="0.25">
      <c r="A760" t="s">
        <v>143</v>
      </c>
      <c r="B760" t="s">
        <v>144</v>
      </c>
      <c r="C760" s="7" t="s">
        <v>1</v>
      </c>
      <c r="D760" t="s">
        <v>28</v>
      </c>
      <c r="E760" t="s">
        <v>32</v>
      </c>
      <c r="F760" t="s">
        <v>146</v>
      </c>
      <c r="G760">
        <v>2016</v>
      </c>
      <c r="H760" s="9">
        <v>3.0947930294E-2</v>
      </c>
      <c r="I760" s="9">
        <v>3.4335728582799999E-2</v>
      </c>
      <c r="J760" s="9">
        <v>2.7404333539899999E-2</v>
      </c>
    </row>
    <row r="761" spans="1:10" x14ac:dyDescent="0.25">
      <c r="A761" t="s">
        <v>143</v>
      </c>
      <c r="B761" t="s">
        <v>144</v>
      </c>
      <c r="C761" s="7" t="s">
        <v>3</v>
      </c>
      <c r="D761" t="s">
        <v>28</v>
      </c>
      <c r="E761" t="s">
        <v>32</v>
      </c>
      <c r="F761" t="s">
        <v>146</v>
      </c>
      <c r="G761">
        <v>2016</v>
      </c>
      <c r="H761" s="9">
        <v>3.31540253112E-2</v>
      </c>
      <c r="I761" s="9">
        <v>3.7567407848999999E-2</v>
      </c>
      <c r="J761" s="9">
        <v>2.86850039442E-2</v>
      </c>
    </row>
    <row r="762" spans="1:10" x14ac:dyDescent="0.25">
      <c r="A762" t="s">
        <v>143</v>
      </c>
      <c r="B762" t="s">
        <v>144</v>
      </c>
      <c r="C762" s="7" t="s">
        <v>1</v>
      </c>
      <c r="D762" t="s">
        <v>28</v>
      </c>
      <c r="E762" t="s">
        <v>32</v>
      </c>
      <c r="F762" t="s">
        <v>7</v>
      </c>
      <c r="G762">
        <v>2016</v>
      </c>
      <c r="H762" s="9">
        <v>127.52855629299999</v>
      </c>
      <c r="I762" s="9">
        <v>142.35746414400001</v>
      </c>
      <c r="J762" s="9">
        <v>112.698796551</v>
      </c>
    </row>
    <row r="763" spans="1:10" x14ac:dyDescent="0.25">
      <c r="A763" t="s">
        <v>143</v>
      </c>
      <c r="B763" t="s">
        <v>144</v>
      </c>
      <c r="C763" s="7" t="s">
        <v>3</v>
      </c>
      <c r="D763" t="s">
        <v>28</v>
      </c>
      <c r="E763" t="s">
        <v>32</v>
      </c>
      <c r="F763" t="s">
        <v>7</v>
      </c>
      <c r="G763">
        <v>2016</v>
      </c>
      <c r="H763" s="9">
        <v>87.325966698399995</v>
      </c>
      <c r="I763" s="9">
        <v>99.343053165800001</v>
      </c>
      <c r="J763" s="9">
        <v>75.094651203200002</v>
      </c>
    </row>
    <row r="764" spans="1:10" x14ac:dyDescent="0.25">
      <c r="A764" t="s">
        <v>143</v>
      </c>
      <c r="B764" t="s">
        <v>144</v>
      </c>
      <c r="C764" s="7" t="s">
        <v>1</v>
      </c>
      <c r="D764" t="s">
        <v>147</v>
      </c>
      <c r="E764" t="s">
        <v>32</v>
      </c>
      <c r="F764" t="s">
        <v>97</v>
      </c>
      <c r="G764">
        <v>2016</v>
      </c>
      <c r="H764" s="9">
        <v>157.78987458500001</v>
      </c>
      <c r="I764" s="9">
        <v>175.166279648</v>
      </c>
      <c r="J764" s="9">
        <v>139.37540448499999</v>
      </c>
    </row>
    <row r="765" spans="1:10" x14ac:dyDescent="0.25">
      <c r="A765" t="s">
        <v>143</v>
      </c>
      <c r="B765" t="s">
        <v>144</v>
      </c>
      <c r="C765" s="7" t="s">
        <v>3</v>
      </c>
      <c r="D765" t="s">
        <v>147</v>
      </c>
      <c r="E765" t="s">
        <v>32</v>
      </c>
      <c r="F765" t="s">
        <v>97</v>
      </c>
      <c r="G765">
        <v>2016</v>
      </c>
      <c r="H765" s="9">
        <v>161.29696193999999</v>
      </c>
      <c r="I765" s="9">
        <v>183.46410127799999</v>
      </c>
      <c r="J765" s="9">
        <v>139.672787615</v>
      </c>
    </row>
    <row r="766" spans="1:10" x14ac:dyDescent="0.25">
      <c r="A766" t="s">
        <v>143</v>
      </c>
      <c r="B766" t="s">
        <v>144</v>
      </c>
      <c r="C766" s="7" t="s">
        <v>1</v>
      </c>
      <c r="D766" t="s">
        <v>147</v>
      </c>
      <c r="E766" t="s">
        <v>32</v>
      </c>
      <c r="F766" t="s">
        <v>146</v>
      </c>
      <c r="G766">
        <v>2016</v>
      </c>
      <c r="H766" s="9">
        <v>3.7899722420899999E-2</v>
      </c>
      <c r="I766" s="9">
        <v>4.1942094950299998E-2</v>
      </c>
      <c r="J766" s="9">
        <v>3.3335441799700001E-2</v>
      </c>
    </row>
    <row r="767" spans="1:10" x14ac:dyDescent="0.25">
      <c r="A767" t="s">
        <v>143</v>
      </c>
      <c r="B767" t="s">
        <v>144</v>
      </c>
      <c r="C767" s="7" t="s">
        <v>3</v>
      </c>
      <c r="D767" t="s">
        <v>147</v>
      </c>
      <c r="E767" t="s">
        <v>32</v>
      </c>
      <c r="F767" t="s">
        <v>146</v>
      </c>
      <c r="G767">
        <v>2016</v>
      </c>
      <c r="H767" s="9">
        <v>4.3305613048100003E-2</v>
      </c>
      <c r="I767" s="9">
        <v>4.8948575345299998E-2</v>
      </c>
      <c r="J767" s="9">
        <v>3.7459742550099998E-2</v>
      </c>
    </row>
    <row r="768" spans="1:10" x14ac:dyDescent="0.25">
      <c r="A768" t="s">
        <v>143</v>
      </c>
      <c r="B768" t="s">
        <v>144</v>
      </c>
      <c r="C768" s="7" t="s">
        <v>1</v>
      </c>
      <c r="D768" t="s">
        <v>147</v>
      </c>
      <c r="E768" t="s">
        <v>32</v>
      </c>
      <c r="F768" t="s">
        <v>7</v>
      </c>
      <c r="G768">
        <v>2016</v>
      </c>
      <c r="H768" s="9">
        <v>261.80426229400001</v>
      </c>
      <c r="I768" s="9">
        <v>290.63511675000001</v>
      </c>
      <c r="J768" s="9">
        <v>231.25105491599999</v>
      </c>
    </row>
    <row r="769" spans="1:10" x14ac:dyDescent="0.25">
      <c r="A769" t="s">
        <v>143</v>
      </c>
      <c r="B769" t="s">
        <v>144</v>
      </c>
      <c r="C769" s="7" t="s">
        <v>3</v>
      </c>
      <c r="D769" t="s">
        <v>147</v>
      </c>
      <c r="E769" t="s">
        <v>32</v>
      </c>
      <c r="F769" t="s">
        <v>7</v>
      </c>
      <c r="G769">
        <v>2016</v>
      </c>
      <c r="H769" s="9">
        <v>211.69110638499899</v>
      </c>
      <c r="I769" s="9">
        <v>240.78394356800001</v>
      </c>
      <c r="J769" s="9">
        <v>183.310873227</v>
      </c>
    </row>
    <row r="770" spans="1:10" x14ac:dyDescent="0.25">
      <c r="A770" t="s">
        <v>143</v>
      </c>
      <c r="B770" t="s">
        <v>144</v>
      </c>
      <c r="C770" s="7" t="s">
        <v>1</v>
      </c>
      <c r="D770" t="s">
        <v>148</v>
      </c>
      <c r="E770" t="s">
        <v>32</v>
      </c>
      <c r="F770" t="s">
        <v>97</v>
      </c>
      <c r="G770">
        <v>2016</v>
      </c>
      <c r="H770" s="9">
        <v>175.311984</v>
      </c>
      <c r="I770" s="9">
        <v>194.84338185300001</v>
      </c>
      <c r="J770" s="9">
        <v>156.73935107</v>
      </c>
    </row>
    <row r="771" spans="1:10" x14ac:dyDescent="0.25">
      <c r="A771" t="s">
        <v>143</v>
      </c>
      <c r="B771" t="s">
        <v>144</v>
      </c>
      <c r="C771" s="7" t="s">
        <v>3</v>
      </c>
      <c r="D771" t="s">
        <v>148</v>
      </c>
      <c r="E771" t="s">
        <v>32</v>
      </c>
      <c r="F771" t="s">
        <v>97</v>
      </c>
      <c r="G771">
        <v>2016</v>
      </c>
      <c r="H771" s="9">
        <v>226.77102711500001</v>
      </c>
      <c r="I771" s="9">
        <v>260.45857657900001</v>
      </c>
      <c r="J771" s="9">
        <v>197.27226183900001</v>
      </c>
    </row>
    <row r="772" spans="1:10" x14ac:dyDescent="0.25">
      <c r="A772" t="s">
        <v>143</v>
      </c>
      <c r="B772" t="s">
        <v>144</v>
      </c>
      <c r="C772" s="7" t="s">
        <v>1</v>
      </c>
      <c r="D772" t="s">
        <v>148</v>
      </c>
      <c r="E772" t="s">
        <v>32</v>
      </c>
      <c r="F772" t="s">
        <v>146</v>
      </c>
      <c r="G772">
        <v>2016</v>
      </c>
      <c r="H772" s="9">
        <v>4.2193438464999997E-2</v>
      </c>
      <c r="I772" s="9">
        <v>4.66678230217E-2</v>
      </c>
      <c r="J772" s="9">
        <v>3.78676730782E-2</v>
      </c>
    </row>
    <row r="773" spans="1:10" x14ac:dyDescent="0.25">
      <c r="A773" t="s">
        <v>143</v>
      </c>
      <c r="B773" t="s">
        <v>144</v>
      </c>
      <c r="C773" s="7" t="s">
        <v>3</v>
      </c>
      <c r="D773" t="s">
        <v>148</v>
      </c>
      <c r="E773" t="s">
        <v>32</v>
      </c>
      <c r="F773" t="s">
        <v>146</v>
      </c>
      <c r="G773">
        <v>2016</v>
      </c>
      <c r="H773" s="9">
        <v>4.7501314965300002E-2</v>
      </c>
      <c r="I773" s="9">
        <v>5.4250040513800002E-2</v>
      </c>
      <c r="J773" s="9">
        <v>4.1186978639300001E-2</v>
      </c>
    </row>
    <row r="774" spans="1:10" x14ac:dyDescent="0.25">
      <c r="A774" t="s">
        <v>143</v>
      </c>
      <c r="B774" t="s">
        <v>144</v>
      </c>
      <c r="C774" s="7" t="s">
        <v>1</v>
      </c>
      <c r="D774" t="s">
        <v>148</v>
      </c>
      <c r="E774" t="s">
        <v>32</v>
      </c>
      <c r="F774" t="s">
        <v>7</v>
      </c>
      <c r="G774">
        <v>2016</v>
      </c>
      <c r="H774" s="9">
        <v>495.66227515399999</v>
      </c>
      <c r="I774" s="9">
        <v>550.88369742199995</v>
      </c>
      <c r="J774" s="9">
        <v>443.15158373600002</v>
      </c>
    </row>
    <row r="775" spans="1:10" x14ac:dyDescent="0.25">
      <c r="A775" t="s">
        <v>143</v>
      </c>
      <c r="B775" t="s">
        <v>144</v>
      </c>
      <c r="C775" s="7" t="s">
        <v>3</v>
      </c>
      <c r="D775" t="s">
        <v>148</v>
      </c>
      <c r="E775" t="s">
        <v>32</v>
      </c>
      <c r="F775" t="s">
        <v>7</v>
      </c>
      <c r="G775">
        <v>2016</v>
      </c>
      <c r="H775" s="9">
        <v>424.76875446700001</v>
      </c>
      <c r="I775" s="9">
        <v>487.86948919899999</v>
      </c>
      <c r="J775" s="9">
        <v>369.51410424199997</v>
      </c>
    </row>
    <row r="776" spans="1:10" x14ac:dyDescent="0.25">
      <c r="A776" t="s">
        <v>143</v>
      </c>
      <c r="B776" t="s">
        <v>144</v>
      </c>
      <c r="C776" s="7" t="s">
        <v>1</v>
      </c>
      <c r="D776" t="s">
        <v>149</v>
      </c>
      <c r="E776" t="s">
        <v>32</v>
      </c>
      <c r="F776" t="s">
        <v>97</v>
      </c>
      <c r="G776">
        <v>2016</v>
      </c>
      <c r="H776" s="9">
        <v>124.488918079</v>
      </c>
      <c r="I776" s="9">
        <v>139.543902594</v>
      </c>
      <c r="J776" s="9">
        <v>111.774537991</v>
      </c>
    </row>
    <row r="777" spans="1:10" x14ac:dyDescent="0.25">
      <c r="A777" t="s">
        <v>143</v>
      </c>
      <c r="B777" t="s">
        <v>144</v>
      </c>
      <c r="C777" s="7" t="s">
        <v>3</v>
      </c>
      <c r="D777" t="s">
        <v>149</v>
      </c>
      <c r="E777" t="s">
        <v>32</v>
      </c>
      <c r="F777" t="s">
        <v>97</v>
      </c>
      <c r="G777">
        <v>2016</v>
      </c>
      <c r="H777" s="9">
        <v>207.76774598099999</v>
      </c>
      <c r="I777" s="9">
        <v>244.189930033</v>
      </c>
      <c r="J777" s="9">
        <v>175.86447138299999</v>
      </c>
    </row>
    <row r="778" spans="1:10" x14ac:dyDescent="0.25">
      <c r="A778" t="s">
        <v>143</v>
      </c>
      <c r="B778" t="s">
        <v>144</v>
      </c>
      <c r="C778" s="7" t="s">
        <v>1</v>
      </c>
      <c r="D778" t="s">
        <v>149</v>
      </c>
      <c r="E778" t="s">
        <v>32</v>
      </c>
      <c r="F778" t="s">
        <v>146</v>
      </c>
      <c r="G778">
        <v>2016</v>
      </c>
      <c r="H778" s="9">
        <v>4.49884427015E-2</v>
      </c>
      <c r="I778" s="9">
        <v>5.0294701884600002E-2</v>
      </c>
      <c r="J778" s="9">
        <v>4.04483239715E-2</v>
      </c>
    </row>
    <row r="779" spans="1:10" x14ac:dyDescent="0.25">
      <c r="A779" t="s">
        <v>143</v>
      </c>
      <c r="B779" t="s">
        <v>144</v>
      </c>
      <c r="C779" s="7" t="s">
        <v>3</v>
      </c>
      <c r="D779" t="s">
        <v>149</v>
      </c>
      <c r="E779" t="s">
        <v>32</v>
      </c>
      <c r="F779" t="s">
        <v>146</v>
      </c>
      <c r="G779">
        <v>2016</v>
      </c>
      <c r="H779" s="9">
        <v>4.45789063069E-2</v>
      </c>
      <c r="I779" s="9">
        <v>5.2297320830900003E-2</v>
      </c>
      <c r="J779" s="9">
        <v>3.7679825259400002E-2</v>
      </c>
    </row>
    <row r="780" spans="1:10" x14ac:dyDescent="0.25">
      <c r="A780" t="s">
        <v>143</v>
      </c>
      <c r="B780" t="s">
        <v>144</v>
      </c>
      <c r="C780" s="7" t="s">
        <v>1</v>
      </c>
      <c r="D780" t="s">
        <v>149</v>
      </c>
      <c r="E780" t="s">
        <v>32</v>
      </c>
      <c r="F780" t="s">
        <v>7</v>
      </c>
      <c r="G780">
        <v>2016</v>
      </c>
      <c r="H780" s="9">
        <v>843.72832230799997</v>
      </c>
      <c r="I780" s="9">
        <v>945.76404583500005</v>
      </c>
      <c r="J780" s="9">
        <v>757.55613327799995</v>
      </c>
    </row>
    <row r="781" spans="1:10" x14ac:dyDescent="0.25">
      <c r="A781" t="s">
        <v>143</v>
      </c>
      <c r="B781" t="s">
        <v>144</v>
      </c>
      <c r="C781" s="7" t="s">
        <v>3</v>
      </c>
      <c r="D781" t="s">
        <v>149</v>
      </c>
      <c r="E781" t="s">
        <v>32</v>
      </c>
      <c r="F781" t="s">
        <v>7</v>
      </c>
      <c r="G781">
        <v>2016</v>
      </c>
      <c r="H781" s="9">
        <v>669.60054214299998</v>
      </c>
      <c r="I781" s="9">
        <v>786.98312273599902</v>
      </c>
      <c r="J781" s="9">
        <v>566.78164758299999</v>
      </c>
    </row>
    <row r="782" spans="1:10" x14ac:dyDescent="0.25">
      <c r="A782" t="s">
        <v>143</v>
      </c>
      <c r="B782" t="s">
        <v>144</v>
      </c>
      <c r="C782" s="7" t="s">
        <v>1</v>
      </c>
      <c r="D782" t="s">
        <v>150</v>
      </c>
      <c r="E782" t="s">
        <v>32</v>
      </c>
      <c r="F782" t="s">
        <v>97</v>
      </c>
      <c r="G782">
        <v>2016</v>
      </c>
      <c r="H782" s="9">
        <v>44.577088796699996</v>
      </c>
      <c r="I782" s="9">
        <v>49.403178092799998</v>
      </c>
      <c r="J782" s="9">
        <v>39.205804815999997</v>
      </c>
    </row>
    <row r="783" spans="1:10" x14ac:dyDescent="0.25">
      <c r="A783" t="s">
        <v>143</v>
      </c>
      <c r="B783" t="s">
        <v>144</v>
      </c>
      <c r="C783" s="7" t="s">
        <v>3</v>
      </c>
      <c r="D783" t="s">
        <v>150</v>
      </c>
      <c r="E783" t="s">
        <v>32</v>
      </c>
      <c r="F783" t="s">
        <v>97</v>
      </c>
      <c r="G783">
        <v>2016</v>
      </c>
      <c r="H783" s="9">
        <v>131.40903463500001</v>
      </c>
      <c r="I783" s="9">
        <v>153.32003167299999</v>
      </c>
      <c r="J783" s="9">
        <v>108.911071319</v>
      </c>
    </row>
    <row r="784" spans="1:10" x14ac:dyDescent="0.25">
      <c r="A784" t="s">
        <v>143</v>
      </c>
      <c r="B784" t="s">
        <v>144</v>
      </c>
      <c r="C784" s="7" t="s">
        <v>1</v>
      </c>
      <c r="D784" t="s">
        <v>150</v>
      </c>
      <c r="E784" t="s">
        <v>32</v>
      </c>
      <c r="F784" t="s">
        <v>146</v>
      </c>
      <c r="G784">
        <v>2016</v>
      </c>
      <c r="H784" s="9">
        <v>5.2460649787100001E-2</v>
      </c>
      <c r="I784" s="9">
        <v>5.7965629350599998E-2</v>
      </c>
      <c r="J784" s="9">
        <v>4.6389284495600001E-2</v>
      </c>
    </row>
    <row r="785" spans="1:10" x14ac:dyDescent="0.25">
      <c r="A785" t="s">
        <v>143</v>
      </c>
      <c r="B785" t="s">
        <v>144</v>
      </c>
      <c r="C785" s="7" t="s">
        <v>3</v>
      </c>
      <c r="D785" t="s">
        <v>150</v>
      </c>
      <c r="E785" t="s">
        <v>32</v>
      </c>
      <c r="F785" t="s">
        <v>146</v>
      </c>
      <c r="G785">
        <v>2016</v>
      </c>
      <c r="H785" s="9">
        <v>5.2767679068799998E-2</v>
      </c>
      <c r="I785" s="9">
        <v>6.1352634840800002E-2</v>
      </c>
      <c r="J785" s="9">
        <v>4.3896032021099998E-2</v>
      </c>
    </row>
    <row r="786" spans="1:10" x14ac:dyDescent="0.25">
      <c r="A786" t="s">
        <v>143</v>
      </c>
      <c r="B786" t="s">
        <v>144</v>
      </c>
      <c r="C786" s="7" t="s">
        <v>1</v>
      </c>
      <c r="D786" t="s">
        <v>150</v>
      </c>
      <c r="E786" t="s">
        <v>32</v>
      </c>
      <c r="F786" t="s">
        <v>7</v>
      </c>
      <c r="G786">
        <v>2016</v>
      </c>
      <c r="H786" s="9">
        <v>1637.25950526</v>
      </c>
      <c r="I786" s="9">
        <v>1814.51559772</v>
      </c>
      <c r="J786" s="9">
        <v>1439.97910875</v>
      </c>
    </row>
    <row r="787" spans="1:10" x14ac:dyDescent="0.25">
      <c r="A787" t="s">
        <v>143</v>
      </c>
      <c r="B787" t="s">
        <v>144</v>
      </c>
      <c r="C787" s="7" t="s">
        <v>3</v>
      </c>
      <c r="D787" t="s">
        <v>150</v>
      </c>
      <c r="E787" t="s">
        <v>32</v>
      </c>
      <c r="F787" t="s">
        <v>7</v>
      </c>
      <c r="G787">
        <v>2016</v>
      </c>
      <c r="H787" s="9">
        <v>1439.2179182</v>
      </c>
      <c r="I787" s="9">
        <v>1679.19152146999</v>
      </c>
      <c r="J787" s="9">
        <v>1192.8157433700001</v>
      </c>
    </row>
    <row r="788" spans="1:10" x14ac:dyDescent="0.25">
      <c r="A788" t="s">
        <v>152</v>
      </c>
      <c r="B788" t="s">
        <v>144</v>
      </c>
      <c r="C788" s="7" t="s">
        <v>1</v>
      </c>
      <c r="D788" t="s">
        <v>145</v>
      </c>
      <c r="E788" t="s">
        <v>151</v>
      </c>
      <c r="F788" t="s">
        <v>97</v>
      </c>
      <c r="G788">
        <v>2016</v>
      </c>
      <c r="H788" s="9">
        <v>0</v>
      </c>
      <c r="I788" s="9">
        <v>0</v>
      </c>
      <c r="J788" s="9">
        <v>0</v>
      </c>
    </row>
    <row r="789" spans="1:10" x14ac:dyDescent="0.25">
      <c r="A789" t="s">
        <v>152</v>
      </c>
      <c r="B789" t="s">
        <v>144</v>
      </c>
      <c r="C789" s="7" t="s">
        <v>3</v>
      </c>
      <c r="D789" t="s">
        <v>145</v>
      </c>
      <c r="E789" t="s">
        <v>151</v>
      </c>
      <c r="F789" t="s">
        <v>97</v>
      </c>
      <c r="G789">
        <v>2016</v>
      </c>
      <c r="H789" s="9">
        <v>0</v>
      </c>
      <c r="I789" s="9">
        <v>0</v>
      </c>
      <c r="J789" s="9">
        <v>0</v>
      </c>
    </row>
    <row r="790" spans="1:10" x14ac:dyDescent="0.25">
      <c r="A790" t="s">
        <v>152</v>
      </c>
      <c r="B790" t="s">
        <v>144</v>
      </c>
      <c r="C790" s="7" t="s">
        <v>1</v>
      </c>
      <c r="D790" t="s">
        <v>145</v>
      </c>
      <c r="E790" t="s">
        <v>151</v>
      </c>
      <c r="F790" t="s">
        <v>146</v>
      </c>
      <c r="G790">
        <v>2016</v>
      </c>
      <c r="H790" s="9">
        <v>0</v>
      </c>
      <c r="I790" s="9">
        <v>0</v>
      </c>
      <c r="J790" s="9">
        <v>0</v>
      </c>
    </row>
    <row r="791" spans="1:10" x14ac:dyDescent="0.25">
      <c r="A791" t="s">
        <v>152</v>
      </c>
      <c r="B791" t="s">
        <v>144</v>
      </c>
      <c r="C791" s="7" t="s">
        <v>3</v>
      </c>
      <c r="D791" t="s">
        <v>145</v>
      </c>
      <c r="E791" t="s">
        <v>151</v>
      </c>
      <c r="F791" t="s">
        <v>146</v>
      </c>
      <c r="G791">
        <v>2016</v>
      </c>
      <c r="H791" s="9">
        <v>0</v>
      </c>
      <c r="I791" s="9">
        <v>0</v>
      </c>
      <c r="J791" s="9">
        <v>0</v>
      </c>
    </row>
    <row r="792" spans="1:10" x14ac:dyDescent="0.25">
      <c r="A792" t="s">
        <v>152</v>
      </c>
      <c r="B792" t="s">
        <v>144</v>
      </c>
      <c r="C792" s="7" t="s">
        <v>1</v>
      </c>
      <c r="D792" t="s">
        <v>145</v>
      </c>
      <c r="E792" t="s">
        <v>151</v>
      </c>
      <c r="F792" t="s">
        <v>7</v>
      </c>
      <c r="G792">
        <v>2016</v>
      </c>
      <c r="H792" s="9">
        <v>0</v>
      </c>
      <c r="I792" s="9">
        <v>0</v>
      </c>
      <c r="J792" s="9">
        <v>0</v>
      </c>
    </row>
    <row r="793" spans="1:10" x14ac:dyDescent="0.25">
      <c r="A793" t="s">
        <v>152</v>
      </c>
      <c r="B793" t="s">
        <v>144</v>
      </c>
      <c r="C793" s="7" t="s">
        <v>3</v>
      </c>
      <c r="D793" t="s">
        <v>145</v>
      </c>
      <c r="E793" t="s">
        <v>151</v>
      </c>
      <c r="F793" t="s">
        <v>7</v>
      </c>
      <c r="G793">
        <v>2016</v>
      </c>
      <c r="H793" s="9">
        <v>0</v>
      </c>
      <c r="I793" s="9">
        <v>0</v>
      </c>
      <c r="J793" s="9">
        <v>0</v>
      </c>
    </row>
    <row r="794" spans="1:10" x14ac:dyDescent="0.25">
      <c r="A794" t="s">
        <v>152</v>
      </c>
      <c r="B794" t="s">
        <v>144</v>
      </c>
      <c r="C794" s="7" t="s">
        <v>1</v>
      </c>
      <c r="D794" t="s">
        <v>14</v>
      </c>
      <c r="E794" t="s">
        <v>151</v>
      </c>
      <c r="F794" t="s">
        <v>97</v>
      </c>
      <c r="G794">
        <v>2016</v>
      </c>
      <c r="H794" s="9">
        <v>0</v>
      </c>
      <c r="I794" s="9">
        <v>0</v>
      </c>
      <c r="J794" s="9">
        <v>0</v>
      </c>
    </row>
    <row r="795" spans="1:10" x14ac:dyDescent="0.25">
      <c r="A795" t="s">
        <v>152</v>
      </c>
      <c r="B795" t="s">
        <v>144</v>
      </c>
      <c r="C795" s="7" t="s">
        <v>3</v>
      </c>
      <c r="D795" t="s">
        <v>14</v>
      </c>
      <c r="E795" t="s">
        <v>151</v>
      </c>
      <c r="F795" t="s">
        <v>97</v>
      </c>
      <c r="G795">
        <v>2016</v>
      </c>
      <c r="H795" s="9">
        <v>0</v>
      </c>
      <c r="I795" s="9">
        <v>0</v>
      </c>
      <c r="J795" s="9">
        <v>0</v>
      </c>
    </row>
    <row r="796" spans="1:10" x14ac:dyDescent="0.25">
      <c r="A796" t="s">
        <v>152</v>
      </c>
      <c r="B796" t="s">
        <v>144</v>
      </c>
      <c r="C796" s="7" t="s">
        <v>1</v>
      </c>
      <c r="D796" t="s">
        <v>14</v>
      </c>
      <c r="E796" t="s">
        <v>151</v>
      </c>
      <c r="F796" t="s">
        <v>146</v>
      </c>
      <c r="G796">
        <v>2016</v>
      </c>
      <c r="H796" s="9">
        <v>0</v>
      </c>
      <c r="I796" s="9">
        <v>0</v>
      </c>
      <c r="J796" s="9">
        <v>0</v>
      </c>
    </row>
    <row r="797" spans="1:10" x14ac:dyDescent="0.25">
      <c r="A797" t="s">
        <v>152</v>
      </c>
      <c r="B797" t="s">
        <v>144</v>
      </c>
      <c r="C797" s="7" t="s">
        <v>3</v>
      </c>
      <c r="D797" t="s">
        <v>14</v>
      </c>
      <c r="E797" t="s">
        <v>151</v>
      </c>
      <c r="F797" t="s">
        <v>146</v>
      </c>
      <c r="G797">
        <v>2016</v>
      </c>
      <c r="H797" s="9">
        <v>0</v>
      </c>
      <c r="I797" s="9">
        <v>0</v>
      </c>
      <c r="J797" s="9">
        <v>0</v>
      </c>
    </row>
    <row r="798" spans="1:10" x14ac:dyDescent="0.25">
      <c r="A798" t="s">
        <v>152</v>
      </c>
      <c r="B798" t="s">
        <v>144</v>
      </c>
      <c r="C798" s="7" t="s">
        <v>1</v>
      </c>
      <c r="D798" t="s">
        <v>14</v>
      </c>
      <c r="E798" t="s">
        <v>151</v>
      </c>
      <c r="F798" t="s">
        <v>7</v>
      </c>
      <c r="G798">
        <v>2016</v>
      </c>
      <c r="H798" s="9">
        <v>0</v>
      </c>
      <c r="I798" s="9">
        <v>0</v>
      </c>
      <c r="J798" s="9">
        <v>0</v>
      </c>
    </row>
    <row r="799" spans="1:10" x14ac:dyDescent="0.25">
      <c r="A799" t="s">
        <v>152</v>
      </c>
      <c r="B799" t="s">
        <v>144</v>
      </c>
      <c r="C799" s="7" t="s">
        <v>3</v>
      </c>
      <c r="D799" t="s">
        <v>14</v>
      </c>
      <c r="E799" t="s">
        <v>151</v>
      </c>
      <c r="F799" t="s">
        <v>7</v>
      </c>
      <c r="G799">
        <v>2016</v>
      </c>
      <c r="H799" s="9">
        <v>0</v>
      </c>
      <c r="I799" s="9">
        <v>0</v>
      </c>
      <c r="J799" s="9">
        <v>0</v>
      </c>
    </row>
    <row r="800" spans="1:10" x14ac:dyDescent="0.25">
      <c r="A800" t="s">
        <v>152</v>
      </c>
      <c r="B800" t="s">
        <v>144</v>
      </c>
      <c r="C800" s="7" t="s">
        <v>1</v>
      </c>
      <c r="D800" t="s">
        <v>15</v>
      </c>
      <c r="E800" t="s">
        <v>151</v>
      </c>
      <c r="F800" t="s">
        <v>97</v>
      </c>
      <c r="G800">
        <v>2016</v>
      </c>
      <c r="H800" s="9">
        <v>0</v>
      </c>
      <c r="I800" s="9">
        <v>0</v>
      </c>
      <c r="J800" s="9">
        <v>0</v>
      </c>
    </row>
    <row r="801" spans="1:10" x14ac:dyDescent="0.25">
      <c r="A801" t="s">
        <v>152</v>
      </c>
      <c r="B801" t="s">
        <v>144</v>
      </c>
      <c r="C801" s="7" t="s">
        <v>3</v>
      </c>
      <c r="D801" t="s">
        <v>15</v>
      </c>
      <c r="E801" t="s">
        <v>151</v>
      </c>
      <c r="F801" t="s">
        <v>97</v>
      </c>
      <c r="G801">
        <v>2016</v>
      </c>
      <c r="H801" s="9">
        <v>0</v>
      </c>
      <c r="I801" s="9">
        <v>0</v>
      </c>
      <c r="J801" s="9">
        <v>0</v>
      </c>
    </row>
    <row r="802" spans="1:10" x14ac:dyDescent="0.25">
      <c r="A802" t="s">
        <v>152</v>
      </c>
      <c r="B802" t="s">
        <v>144</v>
      </c>
      <c r="C802" s="7" t="s">
        <v>1</v>
      </c>
      <c r="D802" t="s">
        <v>15</v>
      </c>
      <c r="E802" t="s">
        <v>151</v>
      </c>
      <c r="F802" t="s">
        <v>146</v>
      </c>
      <c r="G802">
        <v>2016</v>
      </c>
      <c r="H802" s="9">
        <v>0</v>
      </c>
      <c r="I802" s="9">
        <v>0</v>
      </c>
      <c r="J802" s="9">
        <v>0</v>
      </c>
    </row>
    <row r="803" spans="1:10" x14ac:dyDescent="0.25">
      <c r="A803" t="s">
        <v>152</v>
      </c>
      <c r="B803" t="s">
        <v>144</v>
      </c>
      <c r="C803" s="7" t="s">
        <v>3</v>
      </c>
      <c r="D803" t="s">
        <v>15</v>
      </c>
      <c r="E803" t="s">
        <v>151</v>
      </c>
      <c r="F803" t="s">
        <v>146</v>
      </c>
      <c r="G803">
        <v>2016</v>
      </c>
      <c r="H803" s="9">
        <v>0</v>
      </c>
      <c r="I803" s="9">
        <v>0</v>
      </c>
      <c r="J803" s="9">
        <v>0</v>
      </c>
    </row>
    <row r="804" spans="1:10" x14ac:dyDescent="0.25">
      <c r="A804" t="s">
        <v>152</v>
      </c>
      <c r="B804" t="s">
        <v>144</v>
      </c>
      <c r="C804" s="7" t="s">
        <v>1</v>
      </c>
      <c r="D804" t="s">
        <v>15</v>
      </c>
      <c r="E804" t="s">
        <v>151</v>
      </c>
      <c r="F804" t="s">
        <v>7</v>
      </c>
      <c r="G804">
        <v>2016</v>
      </c>
      <c r="H804" s="9">
        <v>0</v>
      </c>
      <c r="I804" s="9">
        <v>0</v>
      </c>
      <c r="J804" s="9">
        <v>0</v>
      </c>
    </row>
    <row r="805" spans="1:10" x14ac:dyDescent="0.25">
      <c r="A805" t="s">
        <v>152</v>
      </c>
      <c r="B805" t="s">
        <v>144</v>
      </c>
      <c r="C805" s="7" t="s">
        <v>3</v>
      </c>
      <c r="D805" t="s">
        <v>15</v>
      </c>
      <c r="E805" t="s">
        <v>151</v>
      </c>
      <c r="F805" t="s">
        <v>7</v>
      </c>
      <c r="G805">
        <v>2016</v>
      </c>
      <c r="H805" s="9">
        <v>0</v>
      </c>
      <c r="I805" s="9">
        <v>0</v>
      </c>
      <c r="J805" s="9">
        <v>0</v>
      </c>
    </row>
    <row r="806" spans="1:10" x14ac:dyDescent="0.25">
      <c r="A806" t="s">
        <v>152</v>
      </c>
      <c r="B806" t="s">
        <v>144</v>
      </c>
      <c r="C806" s="7" t="s">
        <v>1</v>
      </c>
      <c r="D806" t="s">
        <v>16</v>
      </c>
      <c r="E806" t="s">
        <v>151</v>
      </c>
      <c r="F806" t="s">
        <v>97</v>
      </c>
      <c r="G806">
        <v>2016</v>
      </c>
      <c r="H806" s="9">
        <v>6.1509224136399997E-2</v>
      </c>
      <c r="I806" s="9">
        <v>6.5982645001600004E-2</v>
      </c>
      <c r="J806" s="9">
        <v>5.7906251958300001E-2</v>
      </c>
    </row>
    <row r="807" spans="1:10" x14ac:dyDescent="0.25">
      <c r="A807" t="s">
        <v>152</v>
      </c>
      <c r="B807" t="s">
        <v>144</v>
      </c>
      <c r="C807" s="7" t="s">
        <v>3</v>
      </c>
      <c r="D807" t="s">
        <v>16</v>
      </c>
      <c r="E807" t="s">
        <v>151</v>
      </c>
      <c r="F807" t="s">
        <v>97</v>
      </c>
      <c r="G807">
        <v>2016</v>
      </c>
      <c r="H807" s="9">
        <v>0.14911767341400001</v>
      </c>
      <c r="I807" s="9">
        <v>0.17528469229499999</v>
      </c>
      <c r="J807" s="9">
        <v>0.13084179059100001</v>
      </c>
    </row>
    <row r="808" spans="1:10" x14ac:dyDescent="0.25">
      <c r="A808" t="s">
        <v>152</v>
      </c>
      <c r="B808" t="s">
        <v>144</v>
      </c>
      <c r="C808" s="7" t="s">
        <v>1</v>
      </c>
      <c r="D808" t="s">
        <v>16</v>
      </c>
      <c r="E808" t="s">
        <v>151</v>
      </c>
      <c r="F808" t="s">
        <v>146</v>
      </c>
      <c r="G808">
        <v>2016</v>
      </c>
      <c r="H808" s="9">
        <v>3.9919701030499999E-8</v>
      </c>
      <c r="I808" s="9">
        <v>5.06207840043E-8</v>
      </c>
      <c r="J808" s="9">
        <v>3.1813360901500002E-8</v>
      </c>
    </row>
    <row r="809" spans="1:10" x14ac:dyDescent="0.25">
      <c r="A809" t="s">
        <v>152</v>
      </c>
      <c r="B809" t="s">
        <v>144</v>
      </c>
      <c r="C809" s="7" t="s">
        <v>3</v>
      </c>
      <c r="D809" t="s">
        <v>16</v>
      </c>
      <c r="E809" t="s">
        <v>151</v>
      </c>
      <c r="F809" t="s">
        <v>146</v>
      </c>
      <c r="G809">
        <v>2016</v>
      </c>
      <c r="H809" s="9">
        <v>8.7350705806799995E-8</v>
      </c>
      <c r="I809" s="9">
        <v>1.12822899943E-7</v>
      </c>
      <c r="J809" s="9">
        <v>6.7443760659999994E-8</v>
      </c>
    </row>
    <row r="810" spans="1:10" x14ac:dyDescent="0.25">
      <c r="A810" t="s">
        <v>152</v>
      </c>
      <c r="B810" t="s">
        <v>144</v>
      </c>
      <c r="C810" s="7" t="s">
        <v>1</v>
      </c>
      <c r="D810" t="s">
        <v>16</v>
      </c>
      <c r="E810" t="s">
        <v>151</v>
      </c>
      <c r="F810" t="s">
        <v>7</v>
      </c>
      <c r="G810">
        <v>2016</v>
      </c>
      <c r="H810" s="9">
        <v>2.48159930622E-2</v>
      </c>
      <c r="I810" s="9">
        <v>2.6620801734599998E-2</v>
      </c>
      <c r="J810" s="9">
        <v>2.33623682793999E-2</v>
      </c>
    </row>
    <row r="811" spans="1:10" x14ac:dyDescent="0.25">
      <c r="A811" t="s">
        <v>152</v>
      </c>
      <c r="B811" t="s">
        <v>144</v>
      </c>
      <c r="C811" s="7" t="s">
        <v>3</v>
      </c>
      <c r="D811" t="s">
        <v>16</v>
      </c>
      <c r="E811" t="s">
        <v>151</v>
      </c>
      <c r="F811" t="s">
        <v>7</v>
      </c>
      <c r="G811">
        <v>2016</v>
      </c>
      <c r="H811" s="9">
        <v>6.4020083280000001E-2</v>
      </c>
      <c r="I811" s="9">
        <v>7.5254262901599894E-2</v>
      </c>
      <c r="J811" s="9">
        <v>5.6173772956199998E-2</v>
      </c>
    </row>
    <row r="812" spans="1:10" x14ac:dyDescent="0.25">
      <c r="A812" t="s">
        <v>152</v>
      </c>
      <c r="B812" t="s">
        <v>144</v>
      </c>
      <c r="C812" s="7" t="s">
        <v>1</v>
      </c>
      <c r="D812" t="s">
        <v>17</v>
      </c>
      <c r="E812" t="s">
        <v>151</v>
      </c>
      <c r="F812" t="s">
        <v>97</v>
      </c>
      <c r="G812">
        <v>2016</v>
      </c>
      <c r="H812" s="9">
        <v>0.29997966158400002</v>
      </c>
      <c r="I812" s="9">
        <v>0.32913481148399998</v>
      </c>
      <c r="J812" s="9">
        <v>0.27503318553099998</v>
      </c>
    </row>
    <row r="813" spans="1:10" x14ac:dyDescent="0.25">
      <c r="A813" t="s">
        <v>152</v>
      </c>
      <c r="B813" t="s">
        <v>144</v>
      </c>
      <c r="C813" s="7" t="s">
        <v>3</v>
      </c>
      <c r="D813" t="s">
        <v>17</v>
      </c>
      <c r="E813" t="s">
        <v>151</v>
      </c>
      <c r="F813" t="s">
        <v>97</v>
      </c>
      <c r="G813">
        <v>2016</v>
      </c>
      <c r="H813" s="9">
        <v>0.51772404450599996</v>
      </c>
      <c r="I813" s="9">
        <v>0.60586203824399998</v>
      </c>
      <c r="J813" s="9">
        <v>0.44765158909500002</v>
      </c>
    </row>
    <row r="814" spans="1:10" x14ac:dyDescent="0.25">
      <c r="A814" t="s">
        <v>152</v>
      </c>
      <c r="B814" t="s">
        <v>144</v>
      </c>
      <c r="C814" s="7" t="s">
        <v>1</v>
      </c>
      <c r="D814" t="s">
        <v>17</v>
      </c>
      <c r="E814" t="s">
        <v>151</v>
      </c>
      <c r="F814" t="s">
        <v>146</v>
      </c>
      <c r="G814">
        <v>2016</v>
      </c>
      <c r="H814" s="9">
        <v>1.7260241477100001E-7</v>
      </c>
      <c r="I814" s="9">
        <v>2.1761285009800001E-7</v>
      </c>
      <c r="J814" s="9">
        <v>1.33701452563E-7</v>
      </c>
    </row>
    <row r="815" spans="1:10" x14ac:dyDescent="0.25">
      <c r="A815" t="s">
        <v>152</v>
      </c>
      <c r="B815" t="s">
        <v>144</v>
      </c>
      <c r="C815" s="7" t="s">
        <v>3</v>
      </c>
      <c r="D815" t="s">
        <v>17</v>
      </c>
      <c r="E815" t="s">
        <v>151</v>
      </c>
      <c r="F815" t="s">
        <v>146</v>
      </c>
      <c r="G815">
        <v>2016</v>
      </c>
      <c r="H815" s="9">
        <v>2.3411366154599999E-7</v>
      </c>
      <c r="I815" s="9">
        <v>3.0010221332399998E-7</v>
      </c>
      <c r="J815" s="9">
        <v>1.7604512539E-7</v>
      </c>
    </row>
    <row r="816" spans="1:10" x14ac:dyDescent="0.25">
      <c r="A816" t="s">
        <v>152</v>
      </c>
      <c r="B816" t="s">
        <v>144</v>
      </c>
      <c r="C816" s="7" t="s">
        <v>1</v>
      </c>
      <c r="D816" t="s">
        <v>17</v>
      </c>
      <c r="E816" t="s">
        <v>151</v>
      </c>
      <c r="F816" t="s">
        <v>7</v>
      </c>
      <c r="G816">
        <v>2016</v>
      </c>
      <c r="H816" s="9">
        <v>0.101727243099</v>
      </c>
      <c r="I816" s="9">
        <v>0.111614156785</v>
      </c>
      <c r="J816" s="9">
        <v>9.3267548797100003E-2</v>
      </c>
    </row>
    <row r="817" spans="1:10" x14ac:dyDescent="0.25">
      <c r="A817" t="s">
        <v>152</v>
      </c>
      <c r="B817" t="s">
        <v>144</v>
      </c>
      <c r="C817" s="7" t="s">
        <v>3</v>
      </c>
      <c r="D817" t="s">
        <v>17</v>
      </c>
      <c r="E817" t="s">
        <v>151</v>
      </c>
      <c r="F817" t="s">
        <v>7</v>
      </c>
      <c r="G817">
        <v>2016</v>
      </c>
      <c r="H817" s="9">
        <v>0.17188428672</v>
      </c>
      <c r="I817" s="9">
        <v>0.20114608428799999</v>
      </c>
      <c r="J817" s="9">
        <v>0.14862024452399999</v>
      </c>
    </row>
    <row r="818" spans="1:10" x14ac:dyDescent="0.25">
      <c r="A818" t="s">
        <v>152</v>
      </c>
      <c r="B818" t="s">
        <v>144</v>
      </c>
      <c r="C818" s="7" t="s">
        <v>1</v>
      </c>
      <c r="D818" t="s">
        <v>18</v>
      </c>
      <c r="E818" t="s">
        <v>151</v>
      </c>
      <c r="F818" t="s">
        <v>97</v>
      </c>
      <c r="G818">
        <v>2016</v>
      </c>
      <c r="H818" s="9">
        <v>0.83111102298499995</v>
      </c>
      <c r="I818" s="9">
        <v>0.91705722982100002</v>
      </c>
      <c r="J818" s="9">
        <v>0.76114295209899996</v>
      </c>
    </row>
    <row r="819" spans="1:10" x14ac:dyDescent="0.25">
      <c r="A819" t="s">
        <v>152</v>
      </c>
      <c r="B819" t="s">
        <v>144</v>
      </c>
      <c r="C819" s="7" t="s">
        <v>3</v>
      </c>
      <c r="D819" t="s">
        <v>18</v>
      </c>
      <c r="E819" t="s">
        <v>151</v>
      </c>
      <c r="F819" t="s">
        <v>97</v>
      </c>
      <c r="G819">
        <v>2016</v>
      </c>
      <c r="H819" s="9">
        <v>1.3941912678199999</v>
      </c>
      <c r="I819" s="9">
        <v>1.6420057825100001</v>
      </c>
      <c r="J819" s="9">
        <v>1.19959709662</v>
      </c>
    </row>
    <row r="820" spans="1:10" x14ac:dyDescent="0.25">
      <c r="A820" t="s">
        <v>152</v>
      </c>
      <c r="B820" t="s">
        <v>144</v>
      </c>
      <c r="C820" s="7" t="s">
        <v>1</v>
      </c>
      <c r="D820" t="s">
        <v>18</v>
      </c>
      <c r="E820" t="s">
        <v>151</v>
      </c>
      <c r="F820" t="s">
        <v>146</v>
      </c>
      <c r="G820">
        <v>2016</v>
      </c>
      <c r="H820" s="9">
        <v>3.2984292813100003E-7</v>
      </c>
      <c r="I820" s="9">
        <v>4.0050752999400001E-7</v>
      </c>
      <c r="J820" s="9">
        <v>2.6121105099100001E-7</v>
      </c>
    </row>
    <row r="821" spans="1:10" x14ac:dyDescent="0.25">
      <c r="A821" t="s">
        <v>152</v>
      </c>
      <c r="B821" t="s">
        <v>144</v>
      </c>
      <c r="C821" s="7" t="s">
        <v>3</v>
      </c>
      <c r="D821" t="s">
        <v>18</v>
      </c>
      <c r="E821" t="s">
        <v>151</v>
      </c>
      <c r="F821" t="s">
        <v>146</v>
      </c>
      <c r="G821">
        <v>2016</v>
      </c>
      <c r="H821" s="9">
        <v>4.2955021978000001E-7</v>
      </c>
      <c r="I821" s="9">
        <v>5.4697427138500005E-7</v>
      </c>
      <c r="J821" s="9">
        <v>3.2529747096099998E-7</v>
      </c>
    </row>
    <row r="822" spans="1:10" x14ac:dyDescent="0.25">
      <c r="A822" t="s">
        <v>152</v>
      </c>
      <c r="B822" t="s">
        <v>144</v>
      </c>
      <c r="C822" s="7" t="s">
        <v>1</v>
      </c>
      <c r="D822" t="s">
        <v>18</v>
      </c>
      <c r="E822" t="s">
        <v>151</v>
      </c>
      <c r="F822" t="s">
        <v>7</v>
      </c>
      <c r="G822">
        <v>2016</v>
      </c>
      <c r="H822" s="9">
        <v>0.202235591454</v>
      </c>
      <c r="I822" s="9">
        <v>0.22314902117800001</v>
      </c>
      <c r="J822" s="9">
        <v>0.18521014743100001</v>
      </c>
    </row>
    <row r="823" spans="1:10" x14ac:dyDescent="0.25">
      <c r="A823" t="s">
        <v>152</v>
      </c>
      <c r="B823" t="s">
        <v>144</v>
      </c>
      <c r="C823" s="7" t="s">
        <v>3</v>
      </c>
      <c r="D823" t="s">
        <v>18</v>
      </c>
      <c r="E823" t="s">
        <v>151</v>
      </c>
      <c r="F823" t="s">
        <v>7</v>
      </c>
      <c r="G823">
        <v>2016</v>
      </c>
      <c r="H823" s="9">
        <v>0.326328771746</v>
      </c>
      <c r="I823" s="9">
        <v>0.38433301267600001</v>
      </c>
      <c r="J823" s="9">
        <v>0.28078145098599999</v>
      </c>
    </row>
    <row r="824" spans="1:10" x14ac:dyDescent="0.25">
      <c r="A824" t="s">
        <v>152</v>
      </c>
      <c r="B824" t="s">
        <v>144</v>
      </c>
      <c r="C824" s="7" t="s">
        <v>1</v>
      </c>
      <c r="D824" t="s">
        <v>19</v>
      </c>
      <c r="E824" t="s">
        <v>151</v>
      </c>
      <c r="F824" t="s">
        <v>97</v>
      </c>
      <c r="G824">
        <v>2016</v>
      </c>
      <c r="H824" s="9">
        <v>2.8006928910100002</v>
      </c>
      <c r="I824" s="9">
        <v>3.1727949411899998</v>
      </c>
      <c r="J824" s="9">
        <v>2.51497543313</v>
      </c>
    </row>
    <row r="825" spans="1:10" x14ac:dyDescent="0.25">
      <c r="A825" t="s">
        <v>152</v>
      </c>
      <c r="B825" t="s">
        <v>144</v>
      </c>
      <c r="C825" s="7" t="s">
        <v>3</v>
      </c>
      <c r="D825" t="s">
        <v>19</v>
      </c>
      <c r="E825" t="s">
        <v>151</v>
      </c>
      <c r="F825" t="s">
        <v>97</v>
      </c>
      <c r="G825">
        <v>2016</v>
      </c>
      <c r="H825" s="9">
        <v>4.9002608245000001</v>
      </c>
      <c r="I825" s="9">
        <v>5.4848348590800002</v>
      </c>
      <c r="J825" s="9">
        <v>4.30336219448</v>
      </c>
    </row>
    <row r="826" spans="1:10" x14ac:dyDescent="0.25">
      <c r="A826" t="s">
        <v>152</v>
      </c>
      <c r="B826" t="s">
        <v>144</v>
      </c>
      <c r="C826" s="7" t="s">
        <v>1</v>
      </c>
      <c r="D826" t="s">
        <v>19</v>
      </c>
      <c r="E826" t="s">
        <v>151</v>
      </c>
      <c r="F826" t="s">
        <v>146</v>
      </c>
      <c r="G826">
        <v>2016</v>
      </c>
      <c r="H826" s="9">
        <v>1.00860924847E-6</v>
      </c>
      <c r="I826" s="9">
        <v>1.2631432121500001E-6</v>
      </c>
      <c r="J826" s="9">
        <v>8.0148608698900001E-7</v>
      </c>
    </row>
    <row r="827" spans="1:10" x14ac:dyDescent="0.25">
      <c r="A827" t="s">
        <v>152</v>
      </c>
      <c r="B827" t="s">
        <v>144</v>
      </c>
      <c r="C827" s="7" t="s">
        <v>3</v>
      </c>
      <c r="D827" t="s">
        <v>19</v>
      </c>
      <c r="E827" t="s">
        <v>151</v>
      </c>
      <c r="F827" t="s">
        <v>146</v>
      </c>
      <c r="G827">
        <v>2016</v>
      </c>
      <c r="H827" s="9">
        <v>1.5160903263099999E-6</v>
      </c>
      <c r="I827" s="9">
        <v>1.8550274514900001E-6</v>
      </c>
      <c r="J827" s="9">
        <v>1.20401124714E-6</v>
      </c>
    </row>
    <row r="828" spans="1:10" x14ac:dyDescent="0.25">
      <c r="A828" t="s">
        <v>152</v>
      </c>
      <c r="B828" t="s">
        <v>144</v>
      </c>
      <c r="C828" s="7" t="s">
        <v>1</v>
      </c>
      <c r="D828" t="s">
        <v>19</v>
      </c>
      <c r="E828" t="s">
        <v>151</v>
      </c>
      <c r="F828" t="s">
        <v>7</v>
      </c>
      <c r="G828">
        <v>2016</v>
      </c>
      <c r="H828" s="9">
        <v>0.635452028492</v>
      </c>
      <c r="I828" s="9">
        <v>0.71987863711799904</v>
      </c>
      <c r="J828" s="9">
        <v>0.57062530694299995</v>
      </c>
    </row>
    <row r="829" spans="1:10" x14ac:dyDescent="0.25">
      <c r="A829" t="s">
        <v>152</v>
      </c>
      <c r="B829" t="s">
        <v>144</v>
      </c>
      <c r="C829" s="7" t="s">
        <v>3</v>
      </c>
      <c r="D829" t="s">
        <v>19</v>
      </c>
      <c r="E829" t="s">
        <v>151</v>
      </c>
      <c r="F829" t="s">
        <v>7</v>
      </c>
      <c r="G829">
        <v>2016</v>
      </c>
      <c r="H829" s="9">
        <v>1.16419240099</v>
      </c>
      <c r="I829" s="9">
        <v>1.3030741204</v>
      </c>
      <c r="J829" s="9">
        <v>1.0223826332799999</v>
      </c>
    </row>
    <row r="830" spans="1:10" x14ac:dyDescent="0.25">
      <c r="A830" t="s">
        <v>152</v>
      </c>
      <c r="B830" t="s">
        <v>144</v>
      </c>
      <c r="C830" s="7" t="s">
        <v>1</v>
      </c>
      <c r="D830" t="s">
        <v>20</v>
      </c>
      <c r="E830" t="s">
        <v>151</v>
      </c>
      <c r="F830" t="s">
        <v>97</v>
      </c>
      <c r="G830">
        <v>2016</v>
      </c>
      <c r="H830" s="9">
        <v>6.8626782011999996</v>
      </c>
      <c r="I830" s="9">
        <v>7.4805508426899996</v>
      </c>
      <c r="J830" s="9">
        <v>6.2802421762799998</v>
      </c>
    </row>
    <row r="831" spans="1:10" x14ac:dyDescent="0.25">
      <c r="A831" t="s">
        <v>152</v>
      </c>
      <c r="B831" t="s">
        <v>144</v>
      </c>
      <c r="C831" s="7" t="s">
        <v>3</v>
      </c>
      <c r="D831" t="s">
        <v>20</v>
      </c>
      <c r="E831" t="s">
        <v>151</v>
      </c>
      <c r="F831" t="s">
        <v>97</v>
      </c>
      <c r="G831">
        <v>2016</v>
      </c>
      <c r="H831" s="9">
        <v>7.6979875380099996</v>
      </c>
      <c r="I831" s="9">
        <v>8.7222608382299995</v>
      </c>
      <c r="J831" s="9">
        <v>6.9275016561199996</v>
      </c>
    </row>
    <row r="832" spans="1:10" x14ac:dyDescent="0.25">
      <c r="A832" t="s">
        <v>152</v>
      </c>
      <c r="B832" t="s">
        <v>144</v>
      </c>
      <c r="C832" s="7" t="s">
        <v>1</v>
      </c>
      <c r="D832" t="s">
        <v>20</v>
      </c>
      <c r="E832" t="s">
        <v>151</v>
      </c>
      <c r="F832" t="s">
        <v>146</v>
      </c>
      <c r="G832">
        <v>2016</v>
      </c>
      <c r="H832" s="9">
        <v>2.9627245324200001E-6</v>
      </c>
      <c r="I832" s="9">
        <v>3.6438082266000002E-6</v>
      </c>
      <c r="J832" s="9">
        <v>2.33574917839E-6</v>
      </c>
    </row>
    <row r="833" spans="1:10" x14ac:dyDescent="0.25">
      <c r="A833" t="s">
        <v>152</v>
      </c>
      <c r="B833" t="s">
        <v>144</v>
      </c>
      <c r="C833" s="7" t="s">
        <v>3</v>
      </c>
      <c r="D833" t="s">
        <v>20</v>
      </c>
      <c r="E833" t="s">
        <v>151</v>
      </c>
      <c r="F833" t="s">
        <v>146</v>
      </c>
      <c r="G833">
        <v>2016</v>
      </c>
      <c r="H833" s="9">
        <v>3.01725194656E-6</v>
      </c>
      <c r="I833" s="9">
        <v>3.76455615157E-6</v>
      </c>
      <c r="J833" s="9">
        <v>2.33457701139E-6</v>
      </c>
    </row>
    <row r="834" spans="1:10" x14ac:dyDescent="0.25">
      <c r="A834" t="s">
        <v>152</v>
      </c>
      <c r="B834" t="s">
        <v>144</v>
      </c>
      <c r="C834" s="7" t="s">
        <v>1</v>
      </c>
      <c r="D834" t="s">
        <v>20</v>
      </c>
      <c r="E834" t="s">
        <v>151</v>
      </c>
      <c r="F834" t="s">
        <v>7</v>
      </c>
      <c r="G834">
        <v>2016</v>
      </c>
      <c r="H834" s="9">
        <v>1.8925761880399901</v>
      </c>
      <c r="I834" s="9">
        <v>2.0629719161</v>
      </c>
      <c r="J834" s="9">
        <v>1.7319531019100001</v>
      </c>
    </row>
    <row r="835" spans="1:10" x14ac:dyDescent="0.25">
      <c r="A835" t="s">
        <v>152</v>
      </c>
      <c r="B835" t="s">
        <v>144</v>
      </c>
      <c r="C835" s="7" t="s">
        <v>3</v>
      </c>
      <c r="D835" t="s">
        <v>20</v>
      </c>
      <c r="E835" t="s">
        <v>151</v>
      </c>
      <c r="F835" t="s">
        <v>7</v>
      </c>
      <c r="G835">
        <v>2016</v>
      </c>
      <c r="H835" s="9">
        <v>2.2503635444099999</v>
      </c>
      <c r="I835" s="9">
        <v>2.5497908015899999</v>
      </c>
      <c r="J835" s="9">
        <v>2.0251263208400001</v>
      </c>
    </row>
    <row r="836" spans="1:10" x14ac:dyDescent="0.25">
      <c r="A836" t="s">
        <v>152</v>
      </c>
      <c r="B836" t="s">
        <v>144</v>
      </c>
      <c r="C836" s="7" t="s">
        <v>1</v>
      </c>
      <c r="D836" t="s">
        <v>21</v>
      </c>
      <c r="E836" t="s">
        <v>151</v>
      </c>
      <c r="F836" t="s">
        <v>97</v>
      </c>
      <c r="G836">
        <v>2016</v>
      </c>
      <c r="H836" s="9">
        <v>20.433060365599999</v>
      </c>
      <c r="I836" s="9">
        <v>22.005786783400001</v>
      </c>
      <c r="J836" s="9">
        <v>18.517008619799999</v>
      </c>
    </row>
    <row r="837" spans="1:10" x14ac:dyDescent="0.25">
      <c r="A837" t="s">
        <v>152</v>
      </c>
      <c r="B837" t="s">
        <v>144</v>
      </c>
      <c r="C837" s="7" t="s">
        <v>3</v>
      </c>
      <c r="D837" t="s">
        <v>21</v>
      </c>
      <c r="E837" t="s">
        <v>151</v>
      </c>
      <c r="F837" t="s">
        <v>97</v>
      </c>
      <c r="G837">
        <v>2016</v>
      </c>
      <c r="H837" s="9">
        <v>22.501653847699998</v>
      </c>
      <c r="I837" s="9">
        <v>24.559955002599999</v>
      </c>
      <c r="J837" s="9">
        <v>20.9491939272</v>
      </c>
    </row>
    <row r="838" spans="1:10" x14ac:dyDescent="0.25">
      <c r="A838" t="s">
        <v>152</v>
      </c>
      <c r="B838" t="s">
        <v>144</v>
      </c>
      <c r="C838" s="7" t="s">
        <v>1</v>
      </c>
      <c r="D838" t="s">
        <v>21</v>
      </c>
      <c r="E838" t="s">
        <v>151</v>
      </c>
      <c r="F838" t="s">
        <v>146</v>
      </c>
      <c r="G838">
        <v>2016</v>
      </c>
      <c r="H838" s="9">
        <v>9.7289101541799999E-6</v>
      </c>
      <c r="I838" s="9">
        <v>1.1720197231899999E-5</v>
      </c>
      <c r="J838" s="9">
        <v>7.87737588717E-6</v>
      </c>
    </row>
    <row r="839" spans="1:10" x14ac:dyDescent="0.25">
      <c r="A839" t="s">
        <v>152</v>
      </c>
      <c r="B839" t="s">
        <v>144</v>
      </c>
      <c r="C839" s="7" t="s">
        <v>3</v>
      </c>
      <c r="D839" t="s">
        <v>21</v>
      </c>
      <c r="E839" t="s">
        <v>151</v>
      </c>
      <c r="F839" t="s">
        <v>146</v>
      </c>
      <c r="G839">
        <v>2016</v>
      </c>
      <c r="H839" s="9">
        <v>9.7815143044700005E-6</v>
      </c>
      <c r="I839" s="9">
        <v>1.18029982273E-5</v>
      </c>
      <c r="J839" s="9">
        <v>7.9201939087800008E-6</v>
      </c>
    </row>
    <row r="840" spans="1:10" x14ac:dyDescent="0.25">
      <c r="A840" t="s">
        <v>152</v>
      </c>
      <c r="B840" t="s">
        <v>144</v>
      </c>
      <c r="C840" s="7" t="s">
        <v>1</v>
      </c>
      <c r="D840" t="s">
        <v>21</v>
      </c>
      <c r="E840" t="s">
        <v>151</v>
      </c>
      <c r="F840" t="s">
        <v>7</v>
      </c>
      <c r="G840">
        <v>2016</v>
      </c>
      <c r="H840" s="9">
        <v>6.0230104856299898</v>
      </c>
      <c r="I840" s="9">
        <v>6.4865997637899904</v>
      </c>
      <c r="J840" s="9">
        <v>5.4582199183000002</v>
      </c>
    </row>
    <row r="841" spans="1:10" x14ac:dyDescent="0.25">
      <c r="A841" t="s">
        <v>152</v>
      </c>
      <c r="B841" t="s">
        <v>144</v>
      </c>
      <c r="C841" s="7" t="s">
        <v>3</v>
      </c>
      <c r="D841" t="s">
        <v>21</v>
      </c>
      <c r="E841" t="s">
        <v>151</v>
      </c>
      <c r="F841" t="s">
        <v>7</v>
      </c>
      <c r="G841">
        <v>2016</v>
      </c>
      <c r="H841" s="9">
        <v>6.8443322658700003</v>
      </c>
      <c r="I841" s="9">
        <v>7.4704061137299904</v>
      </c>
      <c r="J841" s="9">
        <v>6.3721202410599904</v>
      </c>
    </row>
    <row r="842" spans="1:10" x14ac:dyDescent="0.25">
      <c r="A842" t="s">
        <v>152</v>
      </c>
      <c r="B842" t="s">
        <v>144</v>
      </c>
      <c r="C842" s="7" t="s">
        <v>1</v>
      </c>
      <c r="D842" t="s">
        <v>22</v>
      </c>
      <c r="E842" t="s">
        <v>151</v>
      </c>
      <c r="F842" t="s">
        <v>97</v>
      </c>
      <c r="G842">
        <v>2016</v>
      </c>
      <c r="H842" s="9">
        <v>53.264700210599997</v>
      </c>
      <c r="I842" s="9">
        <v>56.903322494599998</v>
      </c>
      <c r="J842" s="9">
        <v>49.644173694800003</v>
      </c>
    </row>
    <row r="843" spans="1:10" x14ac:dyDescent="0.25">
      <c r="A843" t="s">
        <v>152</v>
      </c>
      <c r="B843" t="s">
        <v>144</v>
      </c>
      <c r="C843" s="7" t="s">
        <v>3</v>
      </c>
      <c r="D843" t="s">
        <v>22</v>
      </c>
      <c r="E843" t="s">
        <v>151</v>
      </c>
      <c r="F843" t="s">
        <v>97</v>
      </c>
      <c r="G843">
        <v>2016</v>
      </c>
      <c r="H843" s="9">
        <v>57.894650155000001</v>
      </c>
      <c r="I843" s="9">
        <v>61.9923723112</v>
      </c>
      <c r="J843" s="9">
        <v>54.726968667599998</v>
      </c>
    </row>
    <row r="844" spans="1:10" x14ac:dyDescent="0.25">
      <c r="A844" t="s">
        <v>152</v>
      </c>
      <c r="B844" t="s">
        <v>144</v>
      </c>
      <c r="C844" s="7" t="s">
        <v>1</v>
      </c>
      <c r="D844" t="s">
        <v>22</v>
      </c>
      <c r="E844" t="s">
        <v>151</v>
      </c>
      <c r="F844" t="s">
        <v>146</v>
      </c>
      <c r="G844">
        <v>2016</v>
      </c>
      <c r="H844" s="9">
        <v>2.85953761349E-5</v>
      </c>
      <c r="I844" s="9">
        <v>3.4112050605699998E-5</v>
      </c>
      <c r="J844" s="9">
        <v>2.3285459763900001E-5</v>
      </c>
    </row>
    <row r="845" spans="1:10" x14ac:dyDescent="0.25">
      <c r="A845" t="s">
        <v>152</v>
      </c>
      <c r="B845" t="s">
        <v>144</v>
      </c>
      <c r="C845" s="7" t="s">
        <v>3</v>
      </c>
      <c r="D845" t="s">
        <v>22</v>
      </c>
      <c r="E845" t="s">
        <v>151</v>
      </c>
      <c r="F845" t="s">
        <v>146</v>
      </c>
      <c r="G845">
        <v>2016</v>
      </c>
      <c r="H845" s="9">
        <v>2.78624563028E-5</v>
      </c>
      <c r="I845" s="9">
        <v>3.3274870647799997E-5</v>
      </c>
      <c r="J845" s="9">
        <v>2.2802039501900001E-5</v>
      </c>
    </row>
    <row r="846" spans="1:10" x14ac:dyDescent="0.25">
      <c r="A846" t="s">
        <v>152</v>
      </c>
      <c r="B846" t="s">
        <v>144</v>
      </c>
      <c r="C846" s="7" t="s">
        <v>1</v>
      </c>
      <c r="D846" t="s">
        <v>22</v>
      </c>
      <c r="E846" t="s">
        <v>151</v>
      </c>
      <c r="F846" t="s">
        <v>7</v>
      </c>
      <c r="G846">
        <v>2016</v>
      </c>
      <c r="H846" s="9">
        <v>16.964986759599999</v>
      </c>
      <c r="I846" s="9">
        <v>18.123900235600001</v>
      </c>
      <c r="J846" s="9">
        <v>15.811836846799901</v>
      </c>
    </row>
    <row r="847" spans="1:10" x14ac:dyDescent="0.25">
      <c r="A847" t="s">
        <v>152</v>
      </c>
      <c r="B847" t="s">
        <v>144</v>
      </c>
      <c r="C847" s="7" t="s">
        <v>3</v>
      </c>
      <c r="D847" t="s">
        <v>22</v>
      </c>
      <c r="E847" t="s">
        <v>151</v>
      </c>
      <c r="F847" t="s">
        <v>7</v>
      </c>
      <c r="G847">
        <v>2016</v>
      </c>
      <c r="H847" s="9">
        <v>18.2762110265</v>
      </c>
      <c r="I847" s="9">
        <v>19.569781929000001</v>
      </c>
      <c r="J847" s="9">
        <v>17.276235809900001</v>
      </c>
    </row>
    <row r="848" spans="1:10" x14ac:dyDescent="0.25">
      <c r="A848" t="s">
        <v>152</v>
      </c>
      <c r="B848" t="s">
        <v>144</v>
      </c>
      <c r="C848" s="7" t="s">
        <v>1</v>
      </c>
      <c r="D848" t="s">
        <v>23</v>
      </c>
      <c r="E848" t="s">
        <v>151</v>
      </c>
      <c r="F848" t="s">
        <v>97</v>
      </c>
      <c r="G848">
        <v>2016</v>
      </c>
      <c r="H848" s="9">
        <v>107.912951729</v>
      </c>
      <c r="I848" s="9">
        <v>115.332632395</v>
      </c>
      <c r="J848" s="9">
        <v>100.54273651299999</v>
      </c>
    </row>
    <row r="849" spans="1:10" x14ac:dyDescent="0.25">
      <c r="A849" t="s">
        <v>152</v>
      </c>
      <c r="B849" t="s">
        <v>144</v>
      </c>
      <c r="C849" s="7" t="s">
        <v>3</v>
      </c>
      <c r="D849" t="s">
        <v>23</v>
      </c>
      <c r="E849" t="s">
        <v>151</v>
      </c>
      <c r="F849" t="s">
        <v>97</v>
      </c>
      <c r="G849">
        <v>2016</v>
      </c>
      <c r="H849" s="9">
        <v>106.060220676</v>
      </c>
      <c r="I849" s="9">
        <v>111.879694224</v>
      </c>
      <c r="J849" s="9">
        <v>100.26696333</v>
      </c>
    </row>
    <row r="850" spans="1:10" x14ac:dyDescent="0.25">
      <c r="A850" t="s">
        <v>152</v>
      </c>
      <c r="B850" t="s">
        <v>144</v>
      </c>
      <c r="C850" s="7" t="s">
        <v>1</v>
      </c>
      <c r="D850" t="s">
        <v>23</v>
      </c>
      <c r="E850" t="s">
        <v>151</v>
      </c>
      <c r="F850" t="s">
        <v>146</v>
      </c>
      <c r="G850">
        <v>2016</v>
      </c>
      <c r="H850" s="9">
        <v>6.9582971064000002E-5</v>
      </c>
      <c r="I850" s="9">
        <v>8.4472081098099997E-5</v>
      </c>
      <c r="J850" s="9">
        <v>5.6871981448999997E-5</v>
      </c>
    </row>
    <row r="851" spans="1:10" x14ac:dyDescent="0.25">
      <c r="A851" t="s">
        <v>152</v>
      </c>
      <c r="B851" t="s">
        <v>144</v>
      </c>
      <c r="C851" s="7" t="s">
        <v>3</v>
      </c>
      <c r="D851" t="s">
        <v>23</v>
      </c>
      <c r="E851" t="s">
        <v>151</v>
      </c>
      <c r="F851" t="s">
        <v>146</v>
      </c>
      <c r="G851">
        <v>2016</v>
      </c>
      <c r="H851" s="9">
        <v>6.2323910651699996E-5</v>
      </c>
      <c r="I851" s="9">
        <v>7.4845372951000004E-5</v>
      </c>
      <c r="J851" s="9">
        <v>5.11894527642E-5</v>
      </c>
    </row>
    <row r="852" spans="1:10" x14ac:dyDescent="0.25">
      <c r="A852" t="s">
        <v>152</v>
      </c>
      <c r="B852" t="s">
        <v>144</v>
      </c>
      <c r="C852" s="7" t="s">
        <v>1</v>
      </c>
      <c r="D852" t="s">
        <v>23</v>
      </c>
      <c r="E852" t="s">
        <v>151</v>
      </c>
      <c r="F852" t="s">
        <v>7</v>
      </c>
      <c r="G852">
        <v>2016</v>
      </c>
      <c r="H852" s="9">
        <v>41.116106420999998</v>
      </c>
      <c r="I852" s="9">
        <v>43.943092199599903</v>
      </c>
      <c r="J852" s="9">
        <v>38.307967561699897</v>
      </c>
    </row>
    <row r="853" spans="1:10" x14ac:dyDescent="0.25">
      <c r="A853" t="s">
        <v>152</v>
      </c>
      <c r="B853" t="s">
        <v>144</v>
      </c>
      <c r="C853" s="7" t="s">
        <v>3</v>
      </c>
      <c r="D853" t="s">
        <v>23</v>
      </c>
      <c r="E853" t="s">
        <v>151</v>
      </c>
      <c r="F853" t="s">
        <v>7</v>
      </c>
      <c r="G853">
        <v>2016</v>
      </c>
      <c r="H853" s="9">
        <v>39.270587540499903</v>
      </c>
      <c r="I853" s="9">
        <v>41.425345884099997</v>
      </c>
      <c r="J853" s="9">
        <v>37.125536188699897</v>
      </c>
    </row>
    <row r="854" spans="1:10" x14ac:dyDescent="0.25">
      <c r="A854" t="s">
        <v>152</v>
      </c>
      <c r="B854" t="s">
        <v>144</v>
      </c>
      <c r="C854" s="7" t="s">
        <v>1</v>
      </c>
      <c r="D854" t="s">
        <v>24</v>
      </c>
      <c r="E854" t="s">
        <v>151</v>
      </c>
      <c r="F854" t="s">
        <v>97</v>
      </c>
      <c r="G854">
        <v>2016</v>
      </c>
      <c r="H854" s="9">
        <v>177.28168947099999</v>
      </c>
      <c r="I854" s="9">
        <v>187.60270886800001</v>
      </c>
      <c r="J854" s="9">
        <v>167.46515339699999</v>
      </c>
    </row>
    <row r="855" spans="1:10" x14ac:dyDescent="0.25">
      <c r="A855" t="s">
        <v>152</v>
      </c>
      <c r="B855" t="s">
        <v>144</v>
      </c>
      <c r="C855" s="7" t="s">
        <v>3</v>
      </c>
      <c r="D855" t="s">
        <v>24</v>
      </c>
      <c r="E855" t="s">
        <v>151</v>
      </c>
      <c r="F855" t="s">
        <v>97</v>
      </c>
      <c r="G855">
        <v>2016</v>
      </c>
      <c r="H855" s="9">
        <v>163.145220502</v>
      </c>
      <c r="I855" s="9">
        <v>173.56293682399999</v>
      </c>
      <c r="J855" s="9">
        <v>154.44935326500001</v>
      </c>
    </row>
    <row r="856" spans="1:10" x14ac:dyDescent="0.25">
      <c r="A856" t="s">
        <v>152</v>
      </c>
      <c r="B856" t="s">
        <v>144</v>
      </c>
      <c r="C856" s="7" t="s">
        <v>1</v>
      </c>
      <c r="D856" t="s">
        <v>24</v>
      </c>
      <c r="E856" t="s">
        <v>151</v>
      </c>
      <c r="F856" t="s">
        <v>146</v>
      </c>
      <c r="G856">
        <v>2016</v>
      </c>
      <c r="H856" s="9">
        <v>1.4185677511100001E-4</v>
      </c>
      <c r="I856" s="9">
        <v>1.68657509273E-4</v>
      </c>
      <c r="J856" s="9">
        <v>1.1783174823E-4</v>
      </c>
    </row>
    <row r="857" spans="1:10" x14ac:dyDescent="0.25">
      <c r="A857" t="s">
        <v>152</v>
      </c>
      <c r="B857" t="s">
        <v>144</v>
      </c>
      <c r="C857" s="7" t="s">
        <v>3</v>
      </c>
      <c r="D857" t="s">
        <v>24</v>
      </c>
      <c r="E857" t="s">
        <v>151</v>
      </c>
      <c r="F857" t="s">
        <v>146</v>
      </c>
      <c r="G857">
        <v>2016</v>
      </c>
      <c r="H857" s="9">
        <v>1.2295052657599999E-4</v>
      </c>
      <c r="I857" s="9">
        <v>1.48102606036E-4</v>
      </c>
      <c r="J857" s="9">
        <v>1.0170344844700001E-4</v>
      </c>
    </row>
    <row r="858" spans="1:10" x14ac:dyDescent="0.25">
      <c r="A858" t="s">
        <v>152</v>
      </c>
      <c r="B858" t="s">
        <v>144</v>
      </c>
      <c r="C858" s="7" t="s">
        <v>1</v>
      </c>
      <c r="D858" t="s">
        <v>24</v>
      </c>
      <c r="E858" t="s">
        <v>151</v>
      </c>
      <c r="F858" t="s">
        <v>7</v>
      </c>
      <c r="G858">
        <v>2016</v>
      </c>
      <c r="H858" s="9">
        <v>84.859302465699997</v>
      </c>
      <c r="I858" s="9">
        <v>89.799657610699995</v>
      </c>
      <c r="J858" s="9">
        <v>80.160427999999996</v>
      </c>
    </row>
    <row r="859" spans="1:10" x14ac:dyDescent="0.25">
      <c r="A859" t="s">
        <v>152</v>
      </c>
      <c r="B859" t="s">
        <v>144</v>
      </c>
      <c r="C859" s="7" t="s">
        <v>3</v>
      </c>
      <c r="D859" t="s">
        <v>24</v>
      </c>
      <c r="E859" t="s">
        <v>151</v>
      </c>
      <c r="F859" t="s">
        <v>7</v>
      </c>
      <c r="G859">
        <v>2016</v>
      </c>
      <c r="H859" s="9">
        <v>76.162275090199998</v>
      </c>
      <c r="I859" s="9">
        <v>81.025653704199996</v>
      </c>
      <c r="J859" s="9">
        <v>72.102719863299995</v>
      </c>
    </row>
    <row r="860" spans="1:10" x14ac:dyDescent="0.25">
      <c r="A860" t="s">
        <v>152</v>
      </c>
      <c r="B860" t="s">
        <v>144</v>
      </c>
      <c r="C860" s="7" t="s">
        <v>1</v>
      </c>
      <c r="D860" t="s">
        <v>25</v>
      </c>
      <c r="E860" t="s">
        <v>151</v>
      </c>
      <c r="F860" t="s">
        <v>97</v>
      </c>
      <c r="G860">
        <v>2016</v>
      </c>
      <c r="H860" s="9">
        <v>279.777447548</v>
      </c>
      <c r="I860" s="9">
        <v>295.32676230499999</v>
      </c>
      <c r="J860" s="9">
        <v>263.78112110900003</v>
      </c>
    </row>
    <row r="861" spans="1:10" x14ac:dyDescent="0.25">
      <c r="A861" t="s">
        <v>152</v>
      </c>
      <c r="B861" t="s">
        <v>144</v>
      </c>
      <c r="C861" s="7" t="s">
        <v>3</v>
      </c>
      <c r="D861" t="s">
        <v>25</v>
      </c>
      <c r="E861" t="s">
        <v>151</v>
      </c>
      <c r="F861" t="s">
        <v>97</v>
      </c>
      <c r="G861">
        <v>2016</v>
      </c>
      <c r="H861" s="9">
        <v>234.306854724</v>
      </c>
      <c r="I861" s="9">
        <v>248.099086766</v>
      </c>
      <c r="J861" s="9">
        <v>222.382335791</v>
      </c>
    </row>
    <row r="862" spans="1:10" x14ac:dyDescent="0.25">
      <c r="A862" t="s">
        <v>152</v>
      </c>
      <c r="B862" t="s">
        <v>144</v>
      </c>
      <c r="C862" s="7" t="s">
        <v>1</v>
      </c>
      <c r="D862" t="s">
        <v>25</v>
      </c>
      <c r="E862" t="s">
        <v>151</v>
      </c>
      <c r="F862" t="s">
        <v>146</v>
      </c>
      <c r="G862">
        <v>2016</v>
      </c>
      <c r="H862" s="9">
        <v>2.6171530963999998E-4</v>
      </c>
      <c r="I862" s="9">
        <v>3.0834048253699999E-4</v>
      </c>
      <c r="J862" s="9">
        <v>2.19709315346E-4</v>
      </c>
    </row>
    <row r="863" spans="1:10" x14ac:dyDescent="0.25">
      <c r="A863" t="s">
        <v>152</v>
      </c>
      <c r="B863" t="s">
        <v>144</v>
      </c>
      <c r="C863" s="7" t="s">
        <v>3</v>
      </c>
      <c r="D863" t="s">
        <v>25</v>
      </c>
      <c r="E863" t="s">
        <v>151</v>
      </c>
      <c r="F863" t="s">
        <v>146</v>
      </c>
      <c r="G863">
        <v>2016</v>
      </c>
      <c r="H863" s="9">
        <v>1.99715608322E-4</v>
      </c>
      <c r="I863" s="9">
        <v>2.33601195175E-4</v>
      </c>
      <c r="J863" s="9">
        <v>1.6791594256299999E-4</v>
      </c>
    </row>
    <row r="864" spans="1:10" x14ac:dyDescent="0.25">
      <c r="A864" t="s">
        <v>152</v>
      </c>
      <c r="B864" t="s">
        <v>144</v>
      </c>
      <c r="C864" s="7" t="s">
        <v>1</v>
      </c>
      <c r="D864" t="s">
        <v>25</v>
      </c>
      <c r="E864" t="s">
        <v>151</v>
      </c>
      <c r="F864" t="s">
        <v>7</v>
      </c>
      <c r="G864">
        <v>2016</v>
      </c>
      <c r="H864" s="9">
        <v>158.29222894200001</v>
      </c>
      <c r="I864" s="9">
        <v>167.089706054</v>
      </c>
      <c r="J864" s="9">
        <v>149.241841967</v>
      </c>
    </row>
    <row r="865" spans="1:10" x14ac:dyDescent="0.25">
      <c r="A865" t="s">
        <v>152</v>
      </c>
      <c r="B865" t="s">
        <v>144</v>
      </c>
      <c r="C865" s="7" t="s">
        <v>3</v>
      </c>
      <c r="D865" t="s">
        <v>25</v>
      </c>
      <c r="E865" t="s">
        <v>151</v>
      </c>
      <c r="F865" t="s">
        <v>7</v>
      </c>
      <c r="G865">
        <v>2016</v>
      </c>
      <c r="H865" s="9">
        <v>123.51263130199899</v>
      </c>
      <c r="I865" s="9">
        <v>130.78307532299999</v>
      </c>
      <c r="J865" s="9">
        <v>117.226734493</v>
      </c>
    </row>
    <row r="866" spans="1:10" x14ac:dyDescent="0.25">
      <c r="A866" t="s">
        <v>152</v>
      </c>
      <c r="B866" t="s">
        <v>144</v>
      </c>
      <c r="C866" s="7" t="s">
        <v>1</v>
      </c>
      <c r="D866" t="s">
        <v>26</v>
      </c>
      <c r="E866" t="s">
        <v>151</v>
      </c>
      <c r="F866" t="s">
        <v>97</v>
      </c>
      <c r="G866">
        <v>2016</v>
      </c>
      <c r="H866" s="9">
        <v>429.95985166100002</v>
      </c>
      <c r="I866" s="9">
        <v>448.34025347599999</v>
      </c>
      <c r="J866" s="9">
        <v>412.30622678499998</v>
      </c>
    </row>
    <row r="867" spans="1:10" x14ac:dyDescent="0.25">
      <c r="A867" t="s">
        <v>152</v>
      </c>
      <c r="B867" t="s">
        <v>144</v>
      </c>
      <c r="C867" s="7" t="s">
        <v>3</v>
      </c>
      <c r="D867" t="s">
        <v>26</v>
      </c>
      <c r="E867" t="s">
        <v>151</v>
      </c>
      <c r="F867" t="s">
        <v>97</v>
      </c>
      <c r="G867">
        <v>2016</v>
      </c>
      <c r="H867" s="9">
        <v>325.146693723</v>
      </c>
      <c r="I867" s="9">
        <v>341.71819257200002</v>
      </c>
      <c r="J867" s="9">
        <v>309.69226719800002</v>
      </c>
    </row>
    <row r="868" spans="1:10" x14ac:dyDescent="0.25">
      <c r="A868" t="s">
        <v>152</v>
      </c>
      <c r="B868" t="s">
        <v>144</v>
      </c>
      <c r="C868" s="7" t="s">
        <v>1</v>
      </c>
      <c r="D868" t="s">
        <v>26</v>
      </c>
      <c r="E868" t="s">
        <v>151</v>
      </c>
      <c r="F868" t="s">
        <v>146</v>
      </c>
      <c r="G868">
        <v>2016</v>
      </c>
      <c r="H868" s="9">
        <v>4.35277138374E-4</v>
      </c>
      <c r="I868" s="9">
        <v>5.0524137648299996E-4</v>
      </c>
      <c r="J868" s="9">
        <v>3.6472271664699999E-4</v>
      </c>
    </row>
    <row r="869" spans="1:10" x14ac:dyDescent="0.25">
      <c r="A869" t="s">
        <v>152</v>
      </c>
      <c r="B869" t="s">
        <v>144</v>
      </c>
      <c r="C869" s="7" t="s">
        <v>3</v>
      </c>
      <c r="D869" t="s">
        <v>26</v>
      </c>
      <c r="E869" t="s">
        <v>151</v>
      </c>
      <c r="F869" t="s">
        <v>146</v>
      </c>
      <c r="G869">
        <v>2016</v>
      </c>
      <c r="H869" s="9">
        <v>2.9895623135399999E-4</v>
      </c>
      <c r="I869" s="9">
        <v>3.4732457719600002E-4</v>
      </c>
      <c r="J869" s="9">
        <v>2.5342546453000002E-4</v>
      </c>
    </row>
    <row r="870" spans="1:10" x14ac:dyDescent="0.25">
      <c r="A870" t="s">
        <v>152</v>
      </c>
      <c r="B870" t="s">
        <v>144</v>
      </c>
      <c r="C870" s="7" t="s">
        <v>1</v>
      </c>
      <c r="D870" t="s">
        <v>26</v>
      </c>
      <c r="E870" t="s">
        <v>151</v>
      </c>
      <c r="F870" t="s">
        <v>7</v>
      </c>
      <c r="G870">
        <v>2016</v>
      </c>
      <c r="H870" s="9">
        <v>277.39081830999999</v>
      </c>
      <c r="I870" s="9">
        <v>289.24902944399997</v>
      </c>
      <c r="J870" s="9">
        <v>266.00149107099998</v>
      </c>
    </row>
    <row r="871" spans="1:10" x14ac:dyDescent="0.25">
      <c r="A871" t="s">
        <v>152</v>
      </c>
      <c r="B871" t="s">
        <v>144</v>
      </c>
      <c r="C871" s="7" t="s">
        <v>3</v>
      </c>
      <c r="D871" t="s">
        <v>26</v>
      </c>
      <c r="E871" t="s">
        <v>151</v>
      </c>
      <c r="F871" t="s">
        <v>7</v>
      </c>
      <c r="G871">
        <v>2016</v>
      </c>
      <c r="H871" s="9">
        <v>191.89112282599999</v>
      </c>
      <c r="I871" s="9">
        <v>201.67108855399999</v>
      </c>
      <c r="J871" s="9">
        <v>182.770417262</v>
      </c>
    </row>
    <row r="872" spans="1:10" x14ac:dyDescent="0.25">
      <c r="A872" t="s">
        <v>152</v>
      </c>
      <c r="B872" t="s">
        <v>144</v>
      </c>
      <c r="C872" s="7" t="s">
        <v>1</v>
      </c>
      <c r="D872" t="s">
        <v>27</v>
      </c>
      <c r="E872" t="s">
        <v>151</v>
      </c>
      <c r="F872" t="s">
        <v>97</v>
      </c>
      <c r="G872">
        <v>2016</v>
      </c>
      <c r="H872" s="9">
        <v>401.66831329799999</v>
      </c>
      <c r="I872" s="9">
        <v>425.07570501599997</v>
      </c>
      <c r="J872" s="9">
        <v>383.02088483599999</v>
      </c>
    </row>
    <row r="873" spans="1:10" x14ac:dyDescent="0.25">
      <c r="A873" t="s">
        <v>152</v>
      </c>
      <c r="B873" t="s">
        <v>144</v>
      </c>
      <c r="C873" s="7" t="s">
        <v>3</v>
      </c>
      <c r="D873" t="s">
        <v>27</v>
      </c>
      <c r="E873" t="s">
        <v>151</v>
      </c>
      <c r="F873" t="s">
        <v>97</v>
      </c>
      <c r="G873">
        <v>2016</v>
      </c>
      <c r="H873" s="9">
        <v>295.67075209699999</v>
      </c>
      <c r="I873" s="9">
        <v>311.03680857099999</v>
      </c>
      <c r="J873" s="9">
        <v>282.96475549399997</v>
      </c>
    </row>
    <row r="874" spans="1:10" x14ac:dyDescent="0.25">
      <c r="A874" t="s">
        <v>152</v>
      </c>
      <c r="B874" t="s">
        <v>144</v>
      </c>
      <c r="C874" s="7" t="s">
        <v>1</v>
      </c>
      <c r="D874" t="s">
        <v>27</v>
      </c>
      <c r="E874" t="s">
        <v>151</v>
      </c>
      <c r="F874" t="s">
        <v>146</v>
      </c>
      <c r="G874">
        <v>2016</v>
      </c>
      <c r="H874" s="9">
        <v>6.0537039037000004E-4</v>
      </c>
      <c r="I874" s="9">
        <v>6.9799905101100004E-4</v>
      </c>
      <c r="J874" s="9">
        <v>5.1725093337099998E-4</v>
      </c>
    </row>
    <row r="875" spans="1:10" x14ac:dyDescent="0.25">
      <c r="A875" t="s">
        <v>152</v>
      </c>
      <c r="B875" t="s">
        <v>144</v>
      </c>
      <c r="C875" s="7" t="s">
        <v>3</v>
      </c>
      <c r="D875" t="s">
        <v>27</v>
      </c>
      <c r="E875" t="s">
        <v>151</v>
      </c>
      <c r="F875" t="s">
        <v>146</v>
      </c>
      <c r="G875">
        <v>2016</v>
      </c>
      <c r="H875" s="9">
        <v>3.8569131141000002E-4</v>
      </c>
      <c r="I875" s="9">
        <v>4.4243792752100001E-4</v>
      </c>
      <c r="J875" s="9">
        <v>3.2883675000399998E-4</v>
      </c>
    </row>
    <row r="876" spans="1:10" x14ac:dyDescent="0.25">
      <c r="A876" t="s">
        <v>152</v>
      </c>
      <c r="B876" t="s">
        <v>144</v>
      </c>
      <c r="C876" s="7" t="s">
        <v>1</v>
      </c>
      <c r="D876" t="s">
        <v>27</v>
      </c>
      <c r="E876" t="s">
        <v>151</v>
      </c>
      <c r="F876" t="s">
        <v>7</v>
      </c>
      <c r="G876">
        <v>2016</v>
      </c>
      <c r="H876" s="9">
        <v>408.24694373199998</v>
      </c>
      <c r="I876" s="9">
        <v>432.03770793599898</v>
      </c>
      <c r="J876" s="9">
        <v>389.29410272899997</v>
      </c>
    </row>
    <row r="877" spans="1:10" x14ac:dyDescent="0.25">
      <c r="A877" t="s">
        <v>152</v>
      </c>
      <c r="B877" t="s">
        <v>144</v>
      </c>
      <c r="C877" s="7" t="s">
        <v>3</v>
      </c>
      <c r="D877" t="s">
        <v>27</v>
      </c>
      <c r="E877" t="s">
        <v>151</v>
      </c>
      <c r="F877" t="s">
        <v>7</v>
      </c>
      <c r="G877">
        <v>2016</v>
      </c>
      <c r="H877" s="9">
        <v>256.87291257599998</v>
      </c>
      <c r="I877" s="9">
        <v>270.22263909899999</v>
      </c>
      <c r="J877" s="9">
        <v>245.83419355699999</v>
      </c>
    </row>
    <row r="878" spans="1:10" x14ac:dyDescent="0.25">
      <c r="A878" t="s">
        <v>152</v>
      </c>
      <c r="B878" t="s">
        <v>144</v>
      </c>
      <c r="C878" s="7" t="s">
        <v>1</v>
      </c>
      <c r="D878" t="s">
        <v>28</v>
      </c>
      <c r="E878" t="s">
        <v>151</v>
      </c>
      <c r="F878" t="s">
        <v>97</v>
      </c>
      <c r="G878">
        <v>2016</v>
      </c>
      <c r="H878" s="9">
        <v>438.83175502799998</v>
      </c>
      <c r="I878" s="9">
        <v>464.89089615300003</v>
      </c>
      <c r="J878" s="9">
        <v>416.32121504000003</v>
      </c>
    </row>
    <row r="879" spans="1:10" x14ac:dyDescent="0.25">
      <c r="A879" t="s">
        <v>152</v>
      </c>
      <c r="B879" t="s">
        <v>144</v>
      </c>
      <c r="C879" s="7" t="s">
        <v>3</v>
      </c>
      <c r="D879" t="s">
        <v>28</v>
      </c>
      <c r="E879" t="s">
        <v>151</v>
      </c>
      <c r="F879" t="s">
        <v>97</v>
      </c>
      <c r="G879">
        <v>2016</v>
      </c>
      <c r="H879" s="9">
        <v>309.20936482600001</v>
      </c>
      <c r="I879" s="9">
        <v>326.847351339</v>
      </c>
      <c r="J879" s="9">
        <v>292.30357319299998</v>
      </c>
    </row>
    <row r="880" spans="1:10" x14ac:dyDescent="0.25">
      <c r="A880" t="s">
        <v>152</v>
      </c>
      <c r="B880" t="s">
        <v>144</v>
      </c>
      <c r="C880" s="7" t="s">
        <v>1</v>
      </c>
      <c r="D880" t="s">
        <v>28</v>
      </c>
      <c r="E880" t="s">
        <v>151</v>
      </c>
      <c r="F880" t="s">
        <v>146</v>
      </c>
      <c r="G880">
        <v>2016</v>
      </c>
      <c r="H880" s="9">
        <v>7.1855769445599996E-4</v>
      </c>
      <c r="I880" s="9">
        <v>8.2397521668699995E-4</v>
      </c>
      <c r="J880" s="9">
        <v>6.2421548797699997E-4</v>
      </c>
    </row>
    <row r="881" spans="1:10" x14ac:dyDescent="0.25">
      <c r="A881" t="s">
        <v>152</v>
      </c>
      <c r="B881" t="s">
        <v>144</v>
      </c>
      <c r="C881" s="7" t="s">
        <v>3</v>
      </c>
      <c r="D881" t="s">
        <v>28</v>
      </c>
      <c r="E881" t="s">
        <v>151</v>
      </c>
      <c r="F881" t="s">
        <v>146</v>
      </c>
      <c r="G881">
        <v>2016</v>
      </c>
      <c r="H881" s="9">
        <v>4.4789931536799997E-4</v>
      </c>
      <c r="I881" s="9">
        <v>5.1430241474100002E-4</v>
      </c>
      <c r="J881" s="9">
        <v>3.8942371174899998E-4</v>
      </c>
    </row>
    <row r="882" spans="1:10" x14ac:dyDescent="0.25">
      <c r="A882" t="s">
        <v>152</v>
      </c>
      <c r="B882" t="s">
        <v>144</v>
      </c>
      <c r="C882" s="7" t="s">
        <v>1</v>
      </c>
      <c r="D882" t="s">
        <v>28</v>
      </c>
      <c r="E882" t="s">
        <v>151</v>
      </c>
      <c r="F882" t="s">
        <v>7</v>
      </c>
      <c r="G882">
        <v>2016</v>
      </c>
      <c r="H882" s="9">
        <v>511.82766327899998</v>
      </c>
      <c r="I882" s="9">
        <v>542.22151959500002</v>
      </c>
      <c r="J882" s="9">
        <v>485.57268754099999</v>
      </c>
    </row>
    <row r="883" spans="1:10" x14ac:dyDescent="0.25">
      <c r="A883" t="s">
        <v>152</v>
      </c>
      <c r="B883" t="s">
        <v>144</v>
      </c>
      <c r="C883" s="7" t="s">
        <v>3</v>
      </c>
      <c r="D883" t="s">
        <v>28</v>
      </c>
      <c r="E883" t="s">
        <v>151</v>
      </c>
      <c r="F883" t="s">
        <v>7</v>
      </c>
      <c r="G883">
        <v>2016</v>
      </c>
      <c r="H883" s="9">
        <v>307.15723587000002</v>
      </c>
      <c r="I883" s="9">
        <v>324.67816440500002</v>
      </c>
      <c r="J883" s="9">
        <v>290.36364285799999</v>
      </c>
    </row>
    <row r="884" spans="1:10" x14ac:dyDescent="0.25">
      <c r="A884" t="s">
        <v>152</v>
      </c>
      <c r="B884" t="s">
        <v>144</v>
      </c>
      <c r="C884" s="7" t="s">
        <v>1</v>
      </c>
      <c r="D884" t="s">
        <v>147</v>
      </c>
      <c r="E884" t="s">
        <v>151</v>
      </c>
      <c r="F884" t="s">
        <v>97</v>
      </c>
      <c r="G884">
        <v>2016</v>
      </c>
      <c r="H884" s="9">
        <v>344.536619739</v>
      </c>
      <c r="I884" s="9">
        <v>383.56559988700002</v>
      </c>
      <c r="J884" s="9">
        <v>319.67897820799999</v>
      </c>
    </row>
    <row r="885" spans="1:10" x14ac:dyDescent="0.25">
      <c r="A885" t="s">
        <v>152</v>
      </c>
      <c r="B885" t="s">
        <v>144</v>
      </c>
      <c r="C885" s="7" t="s">
        <v>3</v>
      </c>
      <c r="D885" t="s">
        <v>147</v>
      </c>
      <c r="E885" t="s">
        <v>151</v>
      </c>
      <c r="F885" t="s">
        <v>97</v>
      </c>
      <c r="G885">
        <v>2016</v>
      </c>
      <c r="H885" s="9">
        <v>282.76096120099999</v>
      </c>
      <c r="I885" s="9">
        <v>306.40515168299999</v>
      </c>
      <c r="J885" s="9">
        <v>248.04849319799999</v>
      </c>
    </row>
    <row r="886" spans="1:10" x14ac:dyDescent="0.25">
      <c r="A886" t="s">
        <v>152</v>
      </c>
      <c r="B886" t="s">
        <v>144</v>
      </c>
      <c r="C886" s="7" t="s">
        <v>1</v>
      </c>
      <c r="D886" t="s">
        <v>147</v>
      </c>
      <c r="E886" t="s">
        <v>151</v>
      </c>
      <c r="F886" t="s">
        <v>146</v>
      </c>
      <c r="G886">
        <v>2016</v>
      </c>
      <c r="H886" s="9">
        <v>7.1164065105900004E-4</v>
      </c>
      <c r="I886" s="9">
        <v>8.2236470803099995E-4</v>
      </c>
      <c r="J886" s="9">
        <v>6.1362368159600001E-4</v>
      </c>
    </row>
    <row r="887" spans="1:10" x14ac:dyDescent="0.25">
      <c r="A887" t="s">
        <v>152</v>
      </c>
      <c r="B887" t="s">
        <v>144</v>
      </c>
      <c r="C887" s="7" t="s">
        <v>3</v>
      </c>
      <c r="D887" t="s">
        <v>147</v>
      </c>
      <c r="E887" t="s">
        <v>151</v>
      </c>
      <c r="F887" t="s">
        <v>146</v>
      </c>
      <c r="G887">
        <v>2016</v>
      </c>
      <c r="H887" s="9">
        <v>4.9082649402800002E-4</v>
      </c>
      <c r="I887" s="9">
        <v>5.6328251279399999E-4</v>
      </c>
      <c r="J887" s="9">
        <v>4.1365141702099999E-4</v>
      </c>
    </row>
    <row r="888" spans="1:10" x14ac:dyDescent="0.25">
      <c r="A888" t="s">
        <v>152</v>
      </c>
      <c r="B888" t="s">
        <v>144</v>
      </c>
      <c r="C888" s="7" t="s">
        <v>1</v>
      </c>
      <c r="D888" t="s">
        <v>147</v>
      </c>
      <c r="E888" t="s">
        <v>151</v>
      </c>
      <c r="F888" t="s">
        <v>7</v>
      </c>
      <c r="G888">
        <v>2016</v>
      </c>
      <c r="H888" s="9">
        <v>571.65363621100005</v>
      </c>
      <c r="I888" s="9">
        <v>636.41034751899997</v>
      </c>
      <c r="J888" s="9">
        <v>530.40994728299995</v>
      </c>
    </row>
    <row r="889" spans="1:10" x14ac:dyDescent="0.25">
      <c r="A889" t="s">
        <v>152</v>
      </c>
      <c r="B889" t="s">
        <v>144</v>
      </c>
      <c r="C889" s="7" t="s">
        <v>3</v>
      </c>
      <c r="D889" t="s">
        <v>147</v>
      </c>
      <c r="E889" t="s">
        <v>151</v>
      </c>
      <c r="F889" t="s">
        <v>7</v>
      </c>
      <c r="G889">
        <v>2016</v>
      </c>
      <c r="H889" s="9">
        <v>371.10420431400001</v>
      </c>
      <c r="I889" s="9">
        <v>402.13556896400002</v>
      </c>
      <c r="J889" s="9">
        <v>325.54649096100002</v>
      </c>
    </row>
    <row r="890" spans="1:10" x14ac:dyDescent="0.25">
      <c r="A890" t="s">
        <v>152</v>
      </c>
      <c r="B890" t="s">
        <v>144</v>
      </c>
      <c r="C890" s="7" t="s">
        <v>1</v>
      </c>
      <c r="D890" t="s">
        <v>148</v>
      </c>
      <c r="E890" t="s">
        <v>151</v>
      </c>
      <c r="F890" t="s">
        <v>97</v>
      </c>
      <c r="G890">
        <v>2016</v>
      </c>
      <c r="H890" s="9">
        <v>237.278719416</v>
      </c>
      <c r="I890" s="9">
        <v>262.21111855700002</v>
      </c>
      <c r="J890" s="9">
        <v>221.20672262299999</v>
      </c>
    </row>
    <row r="891" spans="1:10" x14ac:dyDescent="0.25">
      <c r="A891" t="s">
        <v>152</v>
      </c>
      <c r="B891" t="s">
        <v>144</v>
      </c>
      <c r="C891" s="7" t="s">
        <v>3</v>
      </c>
      <c r="D891" t="s">
        <v>148</v>
      </c>
      <c r="E891" t="s">
        <v>151</v>
      </c>
      <c r="F891" t="s">
        <v>97</v>
      </c>
      <c r="G891">
        <v>2016</v>
      </c>
      <c r="H891" s="9">
        <v>195.64188262100001</v>
      </c>
      <c r="I891" s="9">
        <v>207.34166984399999</v>
      </c>
      <c r="J891" s="9">
        <v>176.58024847199999</v>
      </c>
    </row>
    <row r="892" spans="1:10" x14ac:dyDescent="0.25">
      <c r="A892" t="s">
        <v>152</v>
      </c>
      <c r="B892" t="s">
        <v>144</v>
      </c>
      <c r="C892" s="7" t="s">
        <v>1</v>
      </c>
      <c r="D892" t="s">
        <v>148</v>
      </c>
      <c r="E892" t="s">
        <v>151</v>
      </c>
      <c r="F892" t="s">
        <v>146</v>
      </c>
      <c r="G892">
        <v>2016</v>
      </c>
      <c r="H892" s="9">
        <v>7.3509300980199995E-4</v>
      </c>
      <c r="I892" s="9">
        <v>8.4881335257099998E-4</v>
      </c>
      <c r="J892" s="9">
        <v>6.3865576486200003E-4</v>
      </c>
    </row>
    <row r="893" spans="1:10" x14ac:dyDescent="0.25">
      <c r="A893" t="s">
        <v>152</v>
      </c>
      <c r="B893" t="s">
        <v>144</v>
      </c>
      <c r="C893" s="7" t="s">
        <v>3</v>
      </c>
      <c r="D893" t="s">
        <v>148</v>
      </c>
      <c r="E893" t="s">
        <v>151</v>
      </c>
      <c r="F893" t="s">
        <v>146</v>
      </c>
      <c r="G893">
        <v>2016</v>
      </c>
      <c r="H893" s="9">
        <v>4.2252548021E-4</v>
      </c>
      <c r="I893" s="9">
        <v>4.75434202804E-4</v>
      </c>
      <c r="J893" s="9">
        <v>3.6549467563099999E-4</v>
      </c>
    </row>
    <row r="894" spans="1:10" x14ac:dyDescent="0.25">
      <c r="A894" t="s">
        <v>152</v>
      </c>
      <c r="B894" t="s">
        <v>144</v>
      </c>
      <c r="C894" s="7" t="s">
        <v>1</v>
      </c>
      <c r="D894" t="s">
        <v>148</v>
      </c>
      <c r="E894" t="s">
        <v>151</v>
      </c>
      <c r="F894" t="s">
        <v>7</v>
      </c>
      <c r="G894">
        <v>2016</v>
      </c>
      <c r="H894" s="9">
        <v>670.86178153799995</v>
      </c>
      <c r="I894" s="9">
        <v>741.35353801400004</v>
      </c>
      <c r="J894" s="9">
        <v>625.42117722399996</v>
      </c>
    </row>
    <row r="895" spans="1:10" x14ac:dyDescent="0.25">
      <c r="A895" t="s">
        <v>152</v>
      </c>
      <c r="B895" t="s">
        <v>144</v>
      </c>
      <c r="C895" s="7" t="s">
        <v>3</v>
      </c>
      <c r="D895" t="s">
        <v>148</v>
      </c>
      <c r="E895" t="s">
        <v>151</v>
      </c>
      <c r="F895" t="s">
        <v>7</v>
      </c>
      <c r="G895">
        <v>2016</v>
      </c>
      <c r="H895" s="9">
        <v>366.460212576</v>
      </c>
      <c r="I895" s="9">
        <v>388.375287485</v>
      </c>
      <c r="J895" s="9">
        <v>330.75553416700001</v>
      </c>
    </row>
    <row r="896" spans="1:10" x14ac:dyDescent="0.25">
      <c r="A896" t="s">
        <v>152</v>
      </c>
      <c r="B896" t="s">
        <v>144</v>
      </c>
      <c r="C896" s="7" t="s">
        <v>1</v>
      </c>
      <c r="D896" t="s">
        <v>149</v>
      </c>
      <c r="E896" t="s">
        <v>151</v>
      </c>
      <c r="F896" t="s">
        <v>97</v>
      </c>
      <c r="G896">
        <v>2016</v>
      </c>
      <c r="H896" s="9">
        <v>97.837947004100002</v>
      </c>
      <c r="I896" s="9">
        <v>107.730136859</v>
      </c>
      <c r="J896" s="9">
        <v>91.753352203600002</v>
      </c>
    </row>
    <row r="897" spans="1:10" x14ac:dyDescent="0.25">
      <c r="A897" t="s">
        <v>152</v>
      </c>
      <c r="B897" t="s">
        <v>144</v>
      </c>
      <c r="C897" s="7" t="s">
        <v>3</v>
      </c>
      <c r="D897" t="s">
        <v>149</v>
      </c>
      <c r="E897" t="s">
        <v>151</v>
      </c>
      <c r="F897" t="s">
        <v>97</v>
      </c>
      <c r="G897">
        <v>2016</v>
      </c>
      <c r="H897" s="9">
        <v>124.25935607300001</v>
      </c>
      <c r="I897" s="9">
        <v>133.59190152299999</v>
      </c>
      <c r="J897" s="9">
        <v>111.719094169</v>
      </c>
    </row>
    <row r="898" spans="1:10" x14ac:dyDescent="0.25">
      <c r="A898" t="s">
        <v>152</v>
      </c>
      <c r="B898" t="s">
        <v>144</v>
      </c>
      <c r="C898" s="7" t="s">
        <v>1</v>
      </c>
      <c r="D898" t="s">
        <v>149</v>
      </c>
      <c r="E898" t="s">
        <v>151</v>
      </c>
      <c r="F898" t="s">
        <v>146</v>
      </c>
      <c r="G898">
        <v>2016</v>
      </c>
      <c r="H898" s="9">
        <v>6.6405394370499995E-4</v>
      </c>
      <c r="I898" s="9">
        <v>7.7831306909100005E-4</v>
      </c>
      <c r="J898" s="9">
        <v>5.7146528239700005E-4</v>
      </c>
    </row>
    <row r="899" spans="1:10" x14ac:dyDescent="0.25">
      <c r="A899" t="s">
        <v>152</v>
      </c>
      <c r="B899" t="s">
        <v>144</v>
      </c>
      <c r="C899" s="7" t="s">
        <v>3</v>
      </c>
      <c r="D899" t="s">
        <v>149</v>
      </c>
      <c r="E899" t="s">
        <v>151</v>
      </c>
      <c r="F899" t="s">
        <v>146</v>
      </c>
      <c r="G899">
        <v>2016</v>
      </c>
      <c r="H899" s="9">
        <v>4.1136411124800002E-4</v>
      </c>
      <c r="I899" s="9">
        <v>4.7001626366E-4</v>
      </c>
      <c r="J899" s="9">
        <v>3.5097720677700002E-4</v>
      </c>
    </row>
    <row r="900" spans="1:10" x14ac:dyDescent="0.25">
      <c r="A900" t="s">
        <v>152</v>
      </c>
      <c r="B900" t="s">
        <v>144</v>
      </c>
      <c r="C900" s="7" t="s">
        <v>1</v>
      </c>
      <c r="D900" t="s">
        <v>149</v>
      </c>
      <c r="E900" t="s">
        <v>151</v>
      </c>
      <c r="F900" t="s">
        <v>7</v>
      </c>
      <c r="G900">
        <v>2016</v>
      </c>
      <c r="H900" s="9">
        <v>663.10036393400003</v>
      </c>
      <c r="I900" s="9">
        <v>730.14505256200005</v>
      </c>
      <c r="J900" s="9">
        <v>621.86179392999998</v>
      </c>
    </row>
    <row r="901" spans="1:10" x14ac:dyDescent="0.25">
      <c r="A901" t="s">
        <v>152</v>
      </c>
      <c r="B901" t="s">
        <v>144</v>
      </c>
      <c r="C901" s="7" t="s">
        <v>3</v>
      </c>
      <c r="D901" t="s">
        <v>149</v>
      </c>
      <c r="E901" t="s">
        <v>151</v>
      </c>
      <c r="F901" t="s">
        <v>7</v>
      </c>
      <c r="G901">
        <v>2016</v>
      </c>
      <c r="H901" s="9">
        <v>400.46703014399998</v>
      </c>
      <c r="I901" s="9">
        <v>430.54425634400002</v>
      </c>
      <c r="J901" s="9">
        <v>360.051872680999</v>
      </c>
    </row>
    <row r="902" spans="1:10" x14ac:dyDescent="0.25">
      <c r="A902" t="s">
        <v>152</v>
      </c>
      <c r="B902" t="s">
        <v>144</v>
      </c>
      <c r="C902" s="7" t="s">
        <v>1</v>
      </c>
      <c r="D902" t="s">
        <v>150</v>
      </c>
      <c r="E902" t="s">
        <v>151</v>
      </c>
      <c r="F902" t="s">
        <v>97</v>
      </c>
      <c r="G902">
        <v>2016</v>
      </c>
      <c r="H902" s="9">
        <v>18.128757112799999</v>
      </c>
      <c r="I902" s="9">
        <v>19.9257119243</v>
      </c>
      <c r="J902" s="9">
        <v>16.9713414812</v>
      </c>
    </row>
    <row r="903" spans="1:10" x14ac:dyDescent="0.25">
      <c r="A903" t="s">
        <v>152</v>
      </c>
      <c r="B903" t="s">
        <v>144</v>
      </c>
      <c r="C903" s="7" t="s">
        <v>3</v>
      </c>
      <c r="D903" t="s">
        <v>150</v>
      </c>
      <c r="E903" t="s">
        <v>151</v>
      </c>
      <c r="F903" t="s">
        <v>97</v>
      </c>
      <c r="G903">
        <v>2016</v>
      </c>
      <c r="H903" s="9">
        <v>43.081564886800003</v>
      </c>
      <c r="I903" s="9">
        <v>45.391548826799998</v>
      </c>
      <c r="J903" s="9">
        <v>39.334954333699997</v>
      </c>
    </row>
    <row r="904" spans="1:10" x14ac:dyDescent="0.25">
      <c r="A904" t="s">
        <v>152</v>
      </c>
      <c r="B904" t="s">
        <v>144</v>
      </c>
      <c r="C904" s="7" t="s">
        <v>1</v>
      </c>
      <c r="D904" t="s">
        <v>150</v>
      </c>
      <c r="E904" t="s">
        <v>151</v>
      </c>
      <c r="F904" t="s">
        <v>146</v>
      </c>
      <c r="G904">
        <v>2016</v>
      </c>
      <c r="H904" s="9">
        <v>6.1253138556799998E-4</v>
      </c>
      <c r="I904" s="9">
        <v>7.3036725734700004E-4</v>
      </c>
      <c r="J904" s="9">
        <v>5.1508279905300002E-4</v>
      </c>
    </row>
    <row r="905" spans="1:10" x14ac:dyDescent="0.25">
      <c r="A905" t="s">
        <v>152</v>
      </c>
      <c r="B905" t="s">
        <v>144</v>
      </c>
      <c r="C905" s="7" t="s">
        <v>3</v>
      </c>
      <c r="D905" t="s">
        <v>150</v>
      </c>
      <c r="E905" t="s">
        <v>151</v>
      </c>
      <c r="F905" t="s">
        <v>146</v>
      </c>
      <c r="G905">
        <v>2016</v>
      </c>
      <c r="H905" s="9">
        <v>4.36584417682E-4</v>
      </c>
      <c r="I905" s="9">
        <v>5.07723239314E-4</v>
      </c>
      <c r="J905" s="9">
        <v>3.67152298552E-4</v>
      </c>
    </row>
    <row r="906" spans="1:10" x14ac:dyDescent="0.25">
      <c r="A906" t="s">
        <v>152</v>
      </c>
      <c r="B906" t="s">
        <v>144</v>
      </c>
      <c r="C906" s="7" t="s">
        <v>1</v>
      </c>
      <c r="D906" t="s">
        <v>150</v>
      </c>
      <c r="E906" t="s">
        <v>151</v>
      </c>
      <c r="F906" t="s">
        <v>7</v>
      </c>
      <c r="G906">
        <v>2016</v>
      </c>
      <c r="H906" s="9">
        <v>665.84608153399995</v>
      </c>
      <c r="I906" s="9">
        <v>731.84593538299998</v>
      </c>
      <c r="J906" s="9">
        <v>623.33568447599998</v>
      </c>
    </row>
    <row r="907" spans="1:10" x14ac:dyDescent="0.25">
      <c r="A907" t="s">
        <v>152</v>
      </c>
      <c r="B907" t="s">
        <v>144</v>
      </c>
      <c r="C907" s="7" t="s">
        <v>3</v>
      </c>
      <c r="D907" t="s">
        <v>150</v>
      </c>
      <c r="E907" t="s">
        <v>151</v>
      </c>
      <c r="F907" t="s">
        <v>7</v>
      </c>
      <c r="G907">
        <v>2016</v>
      </c>
      <c r="H907" s="9">
        <v>471.83787858699998</v>
      </c>
      <c r="I907" s="9">
        <v>497.137282744</v>
      </c>
      <c r="J907" s="9">
        <v>430.804253649999</v>
      </c>
    </row>
    <row r="908" spans="1:10" x14ac:dyDescent="0.25">
      <c r="A908" t="s">
        <v>152</v>
      </c>
      <c r="B908" t="s">
        <v>144</v>
      </c>
      <c r="C908" s="7" t="s">
        <v>1</v>
      </c>
      <c r="D908" t="s">
        <v>145</v>
      </c>
      <c r="E908" t="s">
        <v>34</v>
      </c>
      <c r="F908" t="s">
        <v>97</v>
      </c>
      <c r="G908">
        <v>2016</v>
      </c>
      <c r="H908" s="9">
        <v>0</v>
      </c>
      <c r="I908" s="9">
        <v>0</v>
      </c>
      <c r="J908" s="9">
        <v>0</v>
      </c>
    </row>
    <row r="909" spans="1:10" x14ac:dyDescent="0.25">
      <c r="A909" t="s">
        <v>152</v>
      </c>
      <c r="B909" t="s">
        <v>144</v>
      </c>
      <c r="C909" s="7" t="s">
        <v>3</v>
      </c>
      <c r="D909" t="s">
        <v>145</v>
      </c>
      <c r="E909" t="s">
        <v>34</v>
      </c>
      <c r="F909" t="s">
        <v>97</v>
      </c>
      <c r="G909">
        <v>2016</v>
      </c>
      <c r="H909" s="9">
        <v>0</v>
      </c>
      <c r="I909" s="9">
        <v>0</v>
      </c>
      <c r="J909" s="9">
        <v>0</v>
      </c>
    </row>
    <row r="910" spans="1:10" x14ac:dyDescent="0.25">
      <c r="A910" t="s">
        <v>152</v>
      </c>
      <c r="B910" t="s">
        <v>144</v>
      </c>
      <c r="C910" s="7" t="s">
        <v>1</v>
      </c>
      <c r="D910" t="s">
        <v>145</v>
      </c>
      <c r="E910" t="s">
        <v>34</v>
      </c>
      <c r="F910" t="s">
        <v>146</v>
      </c>
      <c r="G910">
        <v>2016</v>
      </c>
      <c r="H910" s="9">
        <v>0</v>
      </c>
      <c r="I910" s="9">
        <v>0</v>
      </c>
      <c r="J910" s="9">
        <v>0</v>
      </c>
    </row>
    <row r="911" spans="1:10" x14ac:dyDescent="0.25">
      <c r="A911" t="s">
        <v>152</v>
      </c>
      <c r="B911" t="s">
        <v>144</v>
      </c>
      <c r="C911" s="7" t="s">
        <v>3</v>
      </c>
      <c r="D911" t="s">
        <v>145</v>
      </c>
      <c r="E911" t="s">
        <v>34</v>
      </c>
      <c r="F911" t="s">
        <v>146</v>
      </c>
      <c r="G911">
        <v>2016</v>
      </c>
      <c r="H911" s="9">
        <v>0</v>
      </c>
      <c r="I911" s="9">
        <v>0</v>
      </c>
      <c r="J911" s="9">
        <v>0</v>
      </c>
    </row>
    <row r="912" spans="1:10" x14ac:dyDescent="0.25">
      <c r="A912" t="s">
        <v>152</v>
      </c>
      <c r="B912" t="s">
        <v>144</v>
      </c>
      <c r="C912" s="7" t="s">
        <v>1</v>
      </c>
      <c r="D912" t="s">
        <v>145</v>
      </c>
      <c r="E912" t="s">
        <v>34</v>
      </c>
      <c r="F912" t="s">
        <v>7</v>
      </c>
      <c r="G912">
        <v>2016</v>
      </c>
      <c r="H912" s="9">
        <v>0</v>
      </c>
      <c r="I912" s="9">
        <v>0</v>
      </c>
      <c r="J912" s="9">
        <v>0</v>
      </c>
    </row>
    <row r="913" spans="1:10" x14ac:dyDescent="0.25">
      <c r="A913" t="s">
        <v>152</v>
      </c>
      <c r="B913" t="s">
        <v>144</v>
      </c>
      <c r="C913" s="7" t="s">
        <v>3</v>
      </c>
      <c r="D913" t="s">
        <v>145</v>
      </c>
      <c r="E913" t="s">
        <v>34</v>
      </c>
      <c r="F913" t="s">
        <v>7</v>
      </c>
      <c r="G913">
        <v>2016</v>
      </c>
      <c r="H913" s="9">
        <v>0</v>
      </c>
      <c r="I913" s="9">
        <v>0</v>
      </c>
      <c r="J913" s="9">
        <v>0</v>
      </c>
    </row>
    <row r="914" spans="1:10" x14ac:dyDescent="0.25">
      <c r="A914" t="s">
        <v>152</v>
      </c>
      <c r="B914" t="s">
        <v>144</v>
      </c>
      <c r="C914" s="7" t="s">
        <v>1</v>
      </c>
      <c r="D914" t="s">
        <v>14</v>
      </c>
      <c r="E914" t="s">
        <v>34</v>
      </c>
      <c r="F914" t="s">
        <v>97</v>
      </c>
      <c r="G914">
        <v>2016</v>
      </c>
      <c r="H914" s="9">
        <v>0</v>
      </c>
      <c r="I914" s="9">
        <v>0</v>
      </c>
      <c r="J914" s="9">
        <v>0</v>
      </c>
    </row>
    <row r="915" spans="1:10" x14ac:dyDescent="0.25">
      <c r="A915" t="s">
        <v>152</v>
      </c>
      <c r="B915" t="s">
        <v>144</v>
      </c>
      <c r="C915" s="7" t="s">
        <v>3</v>
      </c>
      <c r="D915" t="s">
        <v>14</v>
      </c>
      <c r="E915" t="s">
        <v>34</v>
      </c>
      <c r="F915" t="s">
        <v>97</v>
      </c>
      <c r="G915">
        <v>2016</v>
      </c>
      <c r="H915" s="9">
        <v>0</v>
      </c>
      <c r="I915" s="9">
        <v>0</v>
      </c>
      <c r="J915" s="9">
        <v>0</v>
      </c>
    </row>
    <row r="916" spans="1:10" x14ac:dyDescent="0.25">
      <c r="A916" t="s">
        <v>152</v>
      </c>
      <c r="B916" t="s">
        <v>144</v>
      </c>
      <c r="C916" s="7" t="s">
        <v>1</v>
      </c>
      <c r="D916" t="s">
        <v>14</v>
      </c>
      <c r="E916" t="s">
        <v>34</v>
      </c>
      <c r="F916" t="s">
        <v>146</v>
      </c>
      <c r="G916">
        <v>2016</v>
      </c>
      <c r="H916" s="9">
        <v>0</v>
      </c>
      <c r="I916" s="9">
        <v>0</v>
      </c>
      <c r="J916" s="9">
        <v>0</v>
      </c>
    </row>
    <row r="917" spans="1:10" x14ac:dyDescent="0.25">
      <c r="A917" t="s">
        <v>152</v>
      </c>
      <c r="B917" t="s">
        <v>144</v>
      </c>
      <c r="C917" s="7" t="s">
        <v>3</v>
      </c>
      <c r="D917" t="s">
        <v>14</v>
      </c>
      <c r="E917" t="s">
        <v>34</v>
      </c>
      <c r="F917" t="s">
        <v>146</v>
      </c>
      <c r="G917">
        <v>2016</v>
      </c>
      <c r="H917" s="9">
        <v>0</v>
      </c>
      <c r="I917" s="9">
        <v>0</v>
      </c>
      <c r="J917" s="9">
        <v>0</v>
      </c>
    </row>
    <row r="918" spans="1:10" x14ac:dyDescent="0.25">
      <c r="A918" t="s">
        <v>152</v>
      </c>
      <c r="B918" t="s">
        <v>144</v>
      </c>
      <c r="C918" s="7" t="s">
        <v>1</v>
      </c>
      <c r="D918" t="s">
        <v>14</v>
      </c>
      <c r="E918" t="s">
        <v>34</v>
      </c>
      <c r="F918" t="s">
        <v>7</v>
      </c>
      <c r="G918">
        <v>2016</v>
      </c>
      <c r="H918" s="9">
        <v>0</v>
      </c>
      <c r="I918" s="9">
        <v>0</v>
      </c>
      <c r="J918" s="9">
        <v>0</v>
      </c>
    </row>
    <row r="919" spans="1:10" x14ac:dyDescent="0.25">
      <c r="A919" t="s">
        <v>152</v>
      </c>
      <c r="B919" t="s">
        <v>144</v>
      </c>
      <c r="C919" s="7" t="s">
        <v>3</v>
      </c>
      <c r="D919" t="s">
        <v>14</v>
      </c>
      <c r="E919" t="s">
        <v>34</v>
      </c>
      <c r="F919" t="s">
        <v>7</v>
      </c>
      <c r="G919">
        <v>2016</v>
      </c>
      <c r="H919" s="9">
        <v>0</v>
      </c>
      <c r="I919" s="9">
        <v>0</v>
      </c>
      <c r="J919" s="9">
        <v>0</v>
      </c>
    </row>
    <row r="920" spans="1:10" x14ac:dyDescent="0.25">
      <c r="A920" t="s">
        <v>152</v>
      </c>
      <c r="B920" t="s">
        <v>144</v>
      </c>
      <c r="C920" s="7" t="s">
        <v>1</v>
      </c>
      <c r="D920" t="s">
        <v>15</v>
      </c>
      <c r="E920" t="s">
        <v>34</v>
      </c>
      <c r="F920" t="s">
        <v>97</v>
      </c>
      <c r="G920">
        <v>2016</v>
      </c>
      <c r="H920" s="9">
        <v>0</v>
      </c>
      <c r="I920" s="9">
        <v>0</v>
      </c>
      <c r="J920" s="9">
        <v>0</v>
      </c>
    </row>
    <row r="921" spans="1:10" x14ac:dyDescent="0.25">
      <c r="A921" t="s">
        <v>152</v>
      </c>
      <c r="B921" t="s">
        <v>144</v>
      </c>
      <c r="C921" s="7" t="s">
        <v>3</v>
      </c>
      <c r="D921" t="s">
        <v>15</v>
      </c>
      <c r="E921" t="s">
        <v>34</v>
      </c>
      <c r="F921" t="s">
        <v>97</v>
      </c>
      <c r="G921">
        <v>2016</v>
      </c>
      <c r="H921" s="9">
        <v>0</v>
      </c>
      <c r="I921" s="9">
        <v>0</v>
      </c>
      <c r="J921" s="9">
        <v>0</v>
      </c>
    </row>
    <row r="922" spans="1:10" x14ac:dyDescent="0.25">
      <c r="A922" t="s">
        <v>152</v>
      </c>
      <c r="B922" t="s">
        <v>144</v>
      </c>
      <c r="C922" s="7" t="s">
        <v>1</v>
      </c>
      <c r="D922" t="s">
        <v>15</v>
      </c>
      <c r="E922" t="s">
        <v>34</v>
      </c>
      <c r="F922" t="s">
        <v>146</v>
      </c>
      <c r="G922">
        <v>2016</v>
      </c>
      <c r="H922" s="9">
        <v>0</v>
      </c>
      <c r="I922" s="9">
        <v>0</v>
      </c>
      <c r="J922" s="9">
        <v>0</v>
      </c>
    </row>
    <row r="923" spans="1:10" x14ac:dyDescent="0.25">
      <c r="A923" t="s">
        <v>152</v>
      </c>
      <c r="B923" t="s">
        <v>144</v>
      </c>
      <c r="C923" s="7" t="s">
        <v>3</v>
      </c>
      <c r="D923" t="s">
        <v>15</v>
      </c>
      <c r="E923" t="s">
        <v>34</v>
      </c>
      <c r="F923" t="s">
        <v>146</v>
      </c>
      <c r="G923">
        <v>2016</v>
      </c>
      <c r="H923" s="9">
        <v>0</v>
      </c>
      <c r="I923" s="9">
        <v>0</v>
      </c>
      <c r="J923" s="9">
        <v>0</v>
      </c>
    </row>
    <row r="924" spans="1:10" x14ac:dyDescent="0.25">
      <c r="A924" t="s">
        <v>152</v>
      </c>
      <c r="B924" t="s">
        <v>144</v>
      </c>
      <c r="C924" s="7" t="s">
        <v>1</v>
      </c>
      <c r="D924" t="s">
        <v>15</v>
      </c>
      <c r="E924" t="s">
        <v>34</v>
      </c>
      <c r="F924" t="s">
        <v>7</v>
      </c>
      <c r="G924">
        <v>2016</v>
      </c>
      <c r="H924" s="9">
        <v>0</v>
      </c>
      <c r="I924" s="9">
        <v>0</v>
      </c>
      <c r="J924" s="9">
        <v>0</v>
      </c>
    </row>
    <row r="925" spans="1:10" x14ac:dyDescent="0.25">
      <c r="A925" t="s">
        <v>152</v>
      </c>
      <c r="B925" t="s">
        <v>144</v>
      </c>
      <c r="C925" s="7" t="s">
        <v>3</v>
      </c>
      <c r="D925" t="s">
        <v>15</v>
      </c>
      <c r="E925" t="s">
        <v>34</v>
      </c>
      <c r="F925" t="s">
        <v>7</v>
      </c>
      <c r="G925">
        <v>2016</v>
      </c>
      <c r="H925" s="9">
        <v>0</v>
      </c>
      <c r="I925" s="9">
        <v>0</v>
      </c>
      <c r="J925" s="9">
        <v>0</v>
      </c>
    </row>
    <row r="926" spans="1:10" x14ac:dyDescent="0.25">
      <c r="A926" t="s">
        <v>152</v>
      </c>
      <c r="B926" t="s">
        <v>144</v>
      </c>
      <c r="C926" s="7" t="s">
        <v>1</v>
      </c>
      <c r="D926" t="s">
        <v>16</v>
      </c>
      <c r="E926" t="s">
        <v>34</v>
      </c>
      <c r="F926" t="s">
        <v>97</v>
      </c>
      <c r="G926">
        <v>2016</v>
      </c>
      <c r="H926" s="9">
        <v>0.153422776649</v>
      </c>
      <c r="I926" s="9">
        <v>0.15788306310700001</v>
      </c>
      <c r="J926" s="9">
        <v>0.14924659378499999</v>
      </c>
    </row>
    <row r="927" spans="1:10" x14ac:dyDescent="0.25">
      <c r="A927" t="s">
        <v>152</v>
      </c>
      <c r="B927" t="s">
        <v>144</v>
      </c>
      <c r="C927" s="7" t="s">
        <v>3</v>
      </c>
      <c r="D927" t="s">
        <v>16</v>
      </c>
      <c r="E927" t="s">
        <v>34</v>
      </c>
      <c r="F927" t="s">
        <v>97</v>
      </c>
      <c r="G927">
        <v>2016</v>
      </c>
      <c r="H927" s="9">
        <v>0.486632761769</v>
      </c>
      <c r="I927" s="9">
        <v>0.51679315587499997</v>
      </c>
      <c r="J927" s="9">
        <v>0.46383947668999997</v>
      </c>
    </row>
    <row r="928" spans="1:10" x14ac:dyDescent="0.25">
      <c r="A928" t="s">
        <v>152</v>
      </c>
      <c r="B928" t="s">
        <v>144</v>
      </c>
      <c r="C928" s="7" t="s">
        <v>1</v>
      </c>
      <c r="D928" t="s">
        <v>16</v>
      </c>
      <c r="E928" t="s">
        <v>34</v>
      </c>
      <c r="F928" t="s">
        <v>146</v>
      </c>
      <c r="G928">
        <v>2016</v>
      </c>
      <c r="H928" s="9">
        <v>9.9571381495600001E-8</v>
      </c>
      <c r="I928" s="9">
        <v>1.2394516557600001E-7</v>
      </c>
      <c r="J928" s="9">
        <v>7.9295840814299994E-8</v>
      </c>
    </row>
    <row r="929" spans="1:10" x14ac:dyDescent="0.25">
      <c r="A929" t="s">
        <v>152</v>
      </c>
      <c r="B929" t="s">
        <v>144</v>
      </c>
      <c r="C929" s="7" t="s">
        <v>3</v>
      </c>
      <c r="D929" t="s">
        <v>16</v>
      </c>
      <c r="E929" t="s">
        <v>34</v>
      </c>
      <c r="F929" t="s">
        <v>146</v>
      </c>
      <c r="G929">
        <v>2016</v>
      </c>
      <c r="H929" s="9">
        <v>2.8502919577600002E-7</v>
      </c>
      <c r="I929" s="9">
        <v>3.5025764518E-7</v>
      </c>
      <c r="J929" s="9">
        <v>2.2646448835200001E-7</v>
      </c>
    </row>
    <row r="930" spans="1:10" x14ac:dyDescent="0.25">
      <c r="A930" t="s">
        <v>152</v>
      </c>
      <c r="B930" t="s">
        <v>144</v>
      </c>
      <c r="C930" s="7" t="s">
        <v>1</v>
      </c>
      <c r="D930" t="s">
        <v>16</v>
      </c>
      <c r="E930" t="s">
        <v>34</v>
      </c>
      <c r="F930" t="s">
        <v>7</v>
      </c>
      <c r="G930">
        <v>2016</v>
      </c>
      <c r="H930" s="9">
        <v>6.18986601498E-2</v>
      </c>
      <c r="I930" s="9">
        <v>6.3698169725199996E-2</v>
      </c>
      <c r="J930" s="9">
        <v>6.0213772615900003E-2</v>
      </c>
    </row>
    <row r="931" spans="1:10" x14ac:dyDescent="0.25">
      <c r="A931" t="s">
        <v>152</v>
      </c>
      <c r="B931" t="s">
        <v>144</v>
      </c>
      <c r="C931" s="7" t="s">
        <v>3</v>
      </c>
      <c r="D931" t="s">
        <v>16</v>
      </c>
      <c r="E931" t="s">
        <v>34</v>
      </c>
      <c r="F931" t="s">
        <v>7</v>
      </c>
      <c r="G931">
        <v>2016</v>
      </c>
      <c r="H931" s="9">
        <v>0.20892406125900001</v>
      </c>
      <c r="I931" s="9">
        <v>0.22187270039900001</v>
      </c>
      <c r="J931" s="9">
        <v>0.199138313027</v>
      </c>
    </row>
    <row r="932" spans="1:10" x14ac:dyDescent="0.25">
      <c r="A932" t="s">
        <v>152</v>
      </c>
      <c r="B932" t="s">
        <v>144</v>
      </c>
      <c r="C932" s="7" t="s">
        <v>1</v>
      </c>
      <c r="D932" t="s">
        <v>17</v>
      </c>
      <c r="E932" t="s">
        <v>34</v>
      </c>
      <c r="F932" t="s">
        <v>97</v>
      </c>
      <c r="G932">
        <v>2016</v>
      </c>
      <c r="H932" s="9">
        <v>0.22023709288400001</v>
      </c>
      <c r="I932" s="9">
        <v>0.22709605026599999</v>
      </c>
      <c r="J932" s="9">
        <v>0.21398528688099999</v>
      </c>
    </row>
    <row r="933" spans="1:10" x14ac:dyDescent="0.25">
      <c r="A933" t="s">
        <v>152</v>
      </c>
      <c r="B933" t="s">
        <v>144</v>
      </c>
      <c r="C933" s="7" t="s">
        <v>3</v>
      </c>
      <c r="D933" t="s">
        <v>17</v>
      </c>
      <c r="E933" t="s">
        <v>34</v>
      </c>
      <c r="F933" t="s">
        <v>97</v>
      </c>
      <c r="G933">
        <v>2016</v>
      </c>
      <c r="H933" s="9">
        <v>5.2025753074200001</v>
      </c>
      <c r="I933" s="9">
        <v>5.5484148342399999</v>
      </c>
      <c r="J933" s="9">
        <v>4.84755333838</v>
      </c>
    </row>
    <row r="934" spans="1:10" x14ac:dyDescent="0.25">
      <c r="A934" t="s">
        <v>152</v>
      </c>
      <c r="B934" t="s">
        <v>144</v>
      </c>
      <c r="C934" s="7" t="s">
        <v>1</v>
      </c>
      <c r="D934" t="s">
        <v>17</v>
      </c>
      <c r="E934" t="s">
        <v>34</v>
      </c>
      <c r="F934" t="s">
        <v>146</v>
      </c>
      <c r="G934">
        <v>2016</v>
      </c>
      <c r="H934" s="9">
        <v>1.2672475849600001E-7</v>
      </c>
      <c r="I934" s="9">
        <v>1.5771251668100001E-7</v>
      </c>
      <c r="J934" s="9">
        <v>9.9445314173999998E-8</v>
      </c>
    </row>
    <row r="935" spans="1:10" x14ac:dyDescent="0.25">
      <c r="A935" t="s">
        <v>152</v>
      </c>
      <c r="B935" t="s">
        <v>144</v>
      </c>
      <c r="C935" s="7" t="s">
        <v>3</v>
      </c>
      <c r="D935" t="s">
        <v>17</v>
      </c>
      <c r="E935" t="s">
        <v>34</v>
      </c>
      <c r="F935" t="s">
        <v>146</v>
      </c>
      <c r="G935">
        <v>2016</v>
      </c>
      <c r="H935" s="9">
        <v>2.3520952343699998E-6</v>
      </c>
      <c r="I935" s="9">
        <v>2.9230318635299998E-6</v>
      </c>
      <c r="J935" s="9">
        <v>1.8457177980800001E-6</v>
      </c>
    </row>
    <row r="936" spans="1:10" x14ac:dyDescent="0.25">
      <c r="A936" t="s">
        <v>152</v>
      </c>
      <c r="B936" t="s">
        <v>144</v>
      </c>
      <c r="C936" s="7" t="s">
        <v>1</v>
      </c>
      <c r="D936" t="s">
        <v>17</v>
      </c>
      <c r="E936" t="s">
        <v>34</v>
      </c>
      <c r="F936" t="s">
        <v>7</v>
      </c>
      <c r="G936">
        <v>2016</v>
      </c>
      <c r="H936" s="9">
        <v>7.46854375692E-2</v>
      </c>
      <c r="I936" s="9">
        <v>7.7011404674199896E-2</v>
      </c>
      <c r="J936" s="9">
        <v>7.2565363875799996E-2</v>
      </c>
    </row>
    <row r="937" spans="1:10" x14ac:dyDescent="0.25">
      <c r="A937" t="s">
        <v>152</v>
      </c>
      <c r="B937" t="s">
        <v>144</v>
      </c>
      <c r="C937" s="7" t="s">
        <v>3</v>
      </c>
      <c r="D937" t="s">
        <v>17</v>
      </c>
      <c r="E937" t="s">
        <v>34</v>
      </c>
      <c r="F937" t="s">
        <v>7</v>
      </c>
      <c r="G937">
        <v>2016</v>
      </c>
      <c r="H937" s="9">
        <v>1.7272540368</v>
      </c>
      <c r="I937" s="9">
        <v>1.84207269554</v>
      </c>
      <c r="J937" s="9">
        <v>1.6093868089499901</v>
      </c>
    </row>
    <row r="938" spans="1:10" x14ac:dyDescent="0.25">
      <c r="A938" t="s">
        <v>152</v>
      </c>
      <c r="B938" t="s">
        <v>144</v>
      </c>
      <c r="C938" s="7" t="s">
        <v>1</v>
      </c>
      <c r="D938" t="s">
        <v>18</v>
      </c>
      <c r="E938" t="s">
        <v>34</v>
      </c>
      <c r="F938" t="s">
        <v>97</v>
      </c>
      <c r="G938">
        <v>2016</v>
      </c>
      <c r="H938" s="9">
        <v>0.39230928054000003</v>
      </c>
      <c r="I938" s="9">
        <v>0.47416220477600002</v>
      </c>
      <c r="J938" s="9">
        <v>0.35813506818599999</v>
      </c>
    </row>
    <row r="939" spans="1:10" x14ac:dyDescent="0.25">
      <c r="A939" t="s">
        <v>152</v>
      </c>
      <c r="B939" t="s">
        <v>144</v>
      </c>
      <c r="C939" s="7" t="s">
        <v>3</v>
      </c>
      <c r="D939" t="s">
        <v>18</v>
      </c>
      <c r="E939" t="s">
        <v>34</v>
      </c>
      <c r="F939" t="s">
        <v>97</v>
      </c>
      <c r="G939">
        <v>2016</v>
      </c>
      <c r="H939" s="9">
        <v>33.706067543000003</v>
      </c>
      <c r="I939" s="9">
        <v>37.821654553800002</v>
      </c>
      <c r="J939" s="9">
        <v>31.495954877700001</v>
      </c>
    </row>
    <row r="940" spans="1:10" x14ac:dyDescent="0.25">
      <c r="A940" t="s">
        <v>152</v>
      </c>
      <c r="B940" t="s">
        <v>144</v>
      </c>
      <c r="C940" s="7" t="s">
        <v>1</v>
      </c>
      <c r="D940" t="s">
        <v>18</v>
      </c>
      <c r="E940" t="s">
        <v>34</v>
      </c>
      <c r="F940" t="s">
        <v>146</v>
      </c>
      <c r="G940">
        <v>2016</v>
      </c>
      <c r="H940" s="9">
        <v>1.5572870919399999E-7</v>
      </c>
      <c r="I940" s="9">
        <v>1.9543135461899999E-7</v>
      </c>
      <c r="J940" s="9">
        <v>1.2262825453699999E-7</v>
      </c>
    </row>
    <row r="941" spans="1:10" x14ac:dyDescent="0.25">
      <c r="A941" t="s">
        <v>152</v>
      </c>
      <c r="B941" t="s">
        <v>144</v>
      </c>
      <c r="C941" s="7" t="s">
        <v>3</v>
      </c>
      <c r="D941" t="s">
        <v>18</v>
      </c>
      <c r="E941" t="s">
        <v>34</v>
      </c>
      <c r="F941" t="s">
        <v>146</v>
      </c>
      <c r="G941">
        <v>2016</v>
      </c>
      <c r="H941" s="9">
        <v>1.0383460431800001E-5</v>
      </c>
      <c r="I941" s="9">
        <v>1.26217746888E-5</v>
      </c>
      <c r="J941" s="9">
        <v>8.2492233987000008E-6</v>
      </c>
    </row>
    <row r="942" spans="1:10" x14ac:dyDescent="0.25">
      <c r="A942" t="s">
        <v>152</v>
      </c>
      <c r="B942" t="s">
        <v>144</v>
      </c>
      <c r="C942" s="7" t="s">
        <v>1</v>
      </c>
      <c r="D942" t="s">
        <v>18</v>
      </c>
      <c r="E942" t="s">
        <v>34</v>
      </c>
      <c r="F942" t="s">
        <v>7</v>
      </c>
      <c r="G942">
        <v>2016</v>
      </c>
      <c r="H942" s="9">
        <v>9.5461252694999998E-2</v>
      </c>
      <c r="I942" s="9">
        <v>0.115378657334</v>
      </c>
      <c r="J942" s="9">
        <v>8.7145586247599993E-2</v>
      </c>
    </row>
    <row r="943" spans="1:10" x14ac:dyDescent="0.25">
      <c r="A943" t="s">
        <v>152</v>
      </c>
      <c r="B943" t="s">
        <v>144</v>
      </c>
      <c r="C943" s="7" t="s">
        <v>3</v>
      </c>
      <c r="D943" t="s">
        <v>18</v>
      </c>
      <c r="E943" t="s">
        <v>34</v>
      </c>
      <c r="F943" t="s">
        <v>7</v>
      </c>
      <c r="G943">
        <v>2016</v>
      </c>
      <c r="H943" s="9">
        <v>7.8893476638399997</v>
      </c>
      <c r="I943" s="9">
        <v>8.8526548407399996</v>
      </c>
      <c r="J943" s="9">
        <v>7.3720417760999997</v>
      </c>
    </row>
    <row r="944" spans="1:10" x14ac:dyDescent="0.25">
      <c r="A944" t="s">
        <v>152</v>
      </c>
      <c r="B944" t="s">
        <v>144</v>
      </c>
      <c r="C944" s="7" t="s">
        <v>1</v>
      </c>
      <c r="D944" t="s">
        <v>19</v>
      </c>
      <c r="E944" t="s">
        <v>34</v>
      </c>
      <c r="F944" t="s">
        <v>97</v>
      </c>
      <c r="G944">
        <v>2016</v>
      </c>
      <c r="H944" s="9">
        <v>0.48103414722600002</v>
      </c>
      <c r="I944" s="9">
        <v>0.71304801513299998</v>
      </c>
      <c r="J944" s="9">
        <v>0.42243338306400002</v>
      </c>
    </row>
    <row r="945" spans="1:10" x14ac:dyDescent="0.25">
      <c r="A945" t="s">
        <v>152</v>
      </c>
      <c r="B945" t="s">
        <v>144</v>
      </c>
      <c r="C945" s="7" t="s">
        <v>3</v>
      </c>
      <c r="D945" t="s">
        <v>19</v>
      </c>
      <c r="E945" t="s">
        <v>34</v>
      </c>
      <c r="F945" t="s">
        <v>97</v>
      </c>
      <c r="G945">
        <v>2016</v>
      </c>
      <c r="H945" s="9">
        <v>101.616328176</v>
      </c>
      <c r="I945" s="9">
        <v>108.419841503</v>
      </c>
      <c r="J945" s="9">
        <v>96.037389956400006</v>
      </c>
    </row>
    <row r="946" spans="1:10" x14ac:dyDescent="0.25">
      <c r="A946" t="s">
        <v>152</v>
      </c>
      <c r="B946" t="s">
        <v>144</v>
      </c>
      <c r="C946" s="7" t="s">
        <v>1</v>
      </c>
      <c r="D946" t="s">
        <v>19</v>
      </c>
      <c r="E946" t="s">
        <v>34</v>
      </c>
      <c r="F946" t="s">
        <v>146</v>
      </c>
      <c r="G946">
        <v>2016</v>
      </c>
      <c r="H946" s="9">
        <v>1.7319833795499999E-7</v>
      </c>
      <c r="I946" s="9">
        <v>2.4887410068599999E-7</v>
      </c>
      <c r="J946" s="9">
        <v>1.34052896714E-7</v>
      </c>
    </row>
    <row r="947" spans="1:10" x14ac:dyDescent="0.25">
      <c r="A947" t="s">
        <v>152</v>
      </c>
      <c r="B947" t="s">
        <v>144</v>
      </c>
      <c r="C947" s="7" t="s">
        <v>3</v>
      </c>
      <c r="D947" t="s">
        <v>19</v>
      </c>
      <c r="E947" t="s">
        <v>34</v>
      </c>
      <c r="F947" t="s">
        <v>146</v>
      </c>
      <c r="G947">
        <v>2016</v>
      </c>
      <c r="H947" s="9">
        <v>3.1431861365599999E-5</v>
      </c>
      <c r="I947" s="9">
        <v>3.73712283897E-5</v>
      </c>
      <c r="J947" s="9">
        <v>2.55234936528E-5</v>
      </c>
    </row>
    <row r="948" spans="1:10" x14ac:dyDescent="0.25">
      <c r="A948" t="s">
        <v>152</v>
      </c>
      <c r="B948" t="s">
        <v>144</v>
      </c>
      <c r="C948" s="7" t="s">
        <v>1</v>
      </c>
      <c r="D948" t="s">
        <v>19</v>
      </c>
      <c r="E948" t="s">
        <v>34</v>
      </c>
      <c r="F948" t="s">
        <v>7</v>
      </c>
      <c r="G948">
        <v>2016</v>
      </c>
      <c r="H948" s="9">
        <v>0.109142321748</v>
      </c>
      <c r="I948" s="9">
        <v>0.16178418172199999</v>
      </c>
      <c r="J948" s="9">
        <v>9.5846335395200002E-2</v>
      </c>
    </row>
    <row r="949" spans="1:10" x14ac:dyDescent="0.25">
      <c r="A949" t="s">
        <v>152</v>
      </c>
      <c r="B949" t="s">
        <v>144</v>
      </c>
      <c r="C949" s="7" t="s">
        <v>3</v>
      </c>
      <c r="D949" t="s">
        <v>19</v>
      </c>
      <c r="E949" t="s">
        <v>34</v>
      </c>
      <c r="F949" t="s">
        <v>7</v>
      </c>
      <c r="G949">
        <v>2016</v>
      </c>
      <c r="H949" s="9">
        <v>24.1417674112</v>
      </c>
      <c r="I949" s="9">
        <v>25.758130049599998</v>
      </c>
      <c r="J949" s="9">
        <v>22.8163364364</v>
      </c>
    </row>
    <row r="950" spans="1:10" x14ac:dyDescent="0.25">
      <c r="A950" t="s">
        <v>152</v>
      </c>
      <c r="B950" t="s">
        <v>144</v>
      </c>
      <c r="C950" s="7" t="s">
        <v>1</v>
      </c>
      <c r="D950" t="s">
        <v>20</v>
      </c>
      <c r="E950" t="s">
        <v>34</v>
      </c>
      <c r="F950" t="s">
        <v>97</v>
      </c>
      <c r="G950">
        <v>2016</v>
      </c>
      <c r="H950" s="9">
        <v>0.90461745683399997</v>
      </c>
      <c r="I950" s="9">
        <v>1.2179478127700001</v>
      </c>
      <c r="J950" s="9">
        <v>0.78579614342199999</v>
      </c>
    </row>
    <row r="951" spans="1:10" x14ac:dyDescent="0.25">
      <c r="A951" t="s">
        <v>152</v>
      </c>
      <c r="B951" t="s">
        <v>144</v>
      </c>
      <c r="C951" s="7" t="s">
        <v>3</v>
      </c>
      <c r="D951" t="s">
        <v>20</v>
      </c>
      <c r="E951" t="s">
        <v>34</v>
      </c>
      <c r="F951" t="s">
        <v>97</v>
      </c>
      <c r="G951">
        <v>2016</v>
      </c>
      <c r="H951" s="9">
        <v>187.44030177799999</v>
      </c>
      <c r="I951" s="9">
        <v>203.92354186899999</v>
      </c>
      <c r="J951" s="9">
        <v>177.91116660599999</v>
      </c>
    </row>
    <row r="952" spans="1:10" x14ac:dyDescent="0.25">
      <c r="A952" t="s">
        <v>152</v>
      </c>
      <c r="B952" t="s">
        <v>144</v>
      </c>
      <c r="C952" s="7" t="s">
        <v>1</v>
      </c>
      <c r="D952" t="s">
        <v>20</v>
      </c>
      <c r="E952" t="s">
        <v>34</v>
      </c>
      <c r="F952" t="s">
        <v>146</v>
      </c>
      <c r="G952">
        <v>2016</v>
      </c>
      <c r="H952" s="9">
        <v>3.9054003815199999E-7</v>
      </c>
      <c r="I952" s="9">
        <v>5.3404202555399996E-7</v>
      </c>
      <c r="J952" s="9">
        <v>2.9385181997700002E-7</v>
      </c>
    </row>
    <row r="953" spans="1:10" x14ac:dyDescent="0.25">
      <c r="A953" t="s">
        <v>152</v>
      </c>
      <c r="B953" t="s">
        <v>144</v>
      </c>
      <c r="C953" s="7" t="s">
        <v>3</v>
      </c>
      <c r="D953" t="s">
        <v>20</v>
      </c>
      <c r="E953" t="s">
        <v>34</v>
      </c>
      <c r="F953" t="s">
        <v>146</v>
      </c>
      <c r="G953">
        <v>2016</v>
      </c>
      <c r="H953" s="9">
        <v>7.3485243879099999E-5</v>
      </c>
      <c r="I953" s="9">
        <v>8.9865294890899996E-5</v>
      </c>
      <c r="J953" s="9">
        <v>5.8436388196199999E-5</v>
      </c>
    </row>
    <row r="954" spans="1:10" x14ac:dyDescent="0.25">
      <c r="A954" t="s">
        <v>152</v>
      </c>
      <c r="B954" t="s">
        <v>144</v>
      </c>
      <c r="C954" s="7" t="s">
        <v>1</v>
      </c>
      <c r="D954" t="s">
        <v>20</v>
      </c>
      <c r="E954" t="s">
        <v>34</v>
      </c>
      <c r="F954" t="s">
        <v>7</v>
      </c>
      <c r="G954">
        <v>2016</v>
      </c>
      <c r="H954" s="9">
        <v>0.24947366143299901</v>
      </c>
      <c r="I954" s="9">
        <v>0.33588330403200001</v>
      </c>
      <c r="J954" s="9">
        <v>0.21670534827599999</v>
      </c>
    </row>
    <row r="955" spans="1:10" x14ac:dyDescent="0.25">
      <c r="A955" t="s">
        <v>152</v>
      </c>
      <c r="B955" t="s">
        <v>144</v>
      </c>
      <c r="C955" s="7" t="s">
        <v>3</v>
      </c>
      <c r="D955" t="s">
        <v>20</v>
      </c>
      <c r="E955" t="s">
        <v>34</v>
      </c>
      <c r="F955" t="s">
        <v>7</v>
      </c>
      <c r="G955">
        <v>2016</v>
      </c>
      <c r="H955" s="9">
        <v>54.794687545399903</v>
      </c>
      <c r="I955" s="9">
        <v>59.613256348</v>
      </c>
      <c r="J955" s="9">
        <v>52.009022032699903</v>
      </c>
    </row>
    <row r="956" spans="1:10" x14ac:dyDescent="0.25">
      <c r="A956" t="s">
        <v>152</v>
      </c>
      <c r="B956" t="s">
        <v>144</v>
      </c>
      <c r="C956" s="7" t="s">
        <v>1</v>
      </c>
      <c r="D956" t="s">
        <v>21</v>
      </c>
      <c r="E956" t="s">
        <v>34</v>
      </c>
      <c r="F956" t="s">
        <v>97</v>
      </c>
      <c r="G956">
        <v>2016</v>
      </c>
      <c r="H956" s="9">
        <v>1.73844891295</v>
      </c>
      <c r="I956" s="9">
        <v>2.3542479103899998</v>
      </c>
      <c r="J956" s="9">
        <v>1.5066053456799999</v>
      </c>
    </row>
    <row r="957" spans="1:10" x14ac:dyDescent="0.25">
      <c r="A957" t="s">
        <v>152</v>
      </c>
      <c r="B957" t="s">
        <v>144</v>
      </c>
      <c r="C957" s="7" t="s">
        <v>3</v>
      </c>
      <c r="D957" t="s">
        <v>21</v>
      </c>
      <c r="E957" t="s">
        <v>34</v>
      </c>
      <c r="F957" t="s">
        <v>97</v>
      </c>
      <c r="G957">
        <v>2016</v>
      </c>
      <c r="H957" s="9">
        <v>412.72175724499999</v>
      </c>
      <c r="I957" s="9">
        <v>437.069031258</v>
      </c>
      <c r="J957" s="9">
        <v>390.14224724899998</v>
      </c>
    </row>
    <row r="958" spans="1:10" x14ac:dyDescent="0.25">
      <c r="A958" t="s">
        <v>152</v>
      </c>
      <c r="B958" t="s">
        <v>144</v>
      </c>
      <c r="C958" s="7" t="s">
        <v>1</v>
      </c>
      <c r="D958" t="s">
        <v>21</v>
      </c>
      <c r="E958" t="s">
        <v>34</v>
      </c>
      <c r="F958" t="s">
        <v>146</v>
      </c>
      <c r="G958">
        <v>2016</v>
      </c>
      <c r="H958" s="9">
        <v>8.2795524641900001E-7</v>
      </c>
      <c r="I958" s="9">
        <v>1.1408464387200001E-6</v>
      </c>
      <c r="J958" s="9">
        <v>6.3686410180600002E-7</v>
      </c>
    </row>
    <row r="959" spans="1:10" x14ac:dyDescent="0.25">
      <c r="A959" t="s">
        <v>152</v>
      </c>
      <c r="B959" t="s">
        <v>144</v>
      </c>
      <c r="C959" s="7" t="s">
        <v>3</v>
      </c>
      <c r="D959" t="s">
        <v>21</v>
      </c>
      <c r="E959" t="s">
        <v>34</v>
      </c>
      <c r="F959" t="s">
        <v>146</v>
      </c>
      <c r="G959">
        <v>2016</v>
      </c>
      <c r="H959" s="9">
        <v>1.7944830050599999E-4</v>
      </c>
      <c r="I959" s="9">
        <v>2.14577540536E-4</v>
      </c>
      <c r="J959" s="9">
        <v>1.45539587878E-4</v>
      </c>
    </row>
    <row r="960" spans="1:10" x14ac:dyDescent="0.25">
      <c r="A960" t="s">
        <v>152</v>
      </c>
      <c r="B960" t="s">
        <v>144</v>
      </c>
      <c r="C960" s="7" t="s">
        <v>1</v>
      </c>
      <c r="D960" t="s">
        <v>21</v>
      </c>
      <c r="E960" t="s">
        <v>34</v>
      </c>
      <c r="F960" t="s">
        <v>7</v>
      </c>
      <c r="G960">
        <v>2016</v>
      </c>
      <c r="H960" s="9">
        <v>0.51243895158700004</v>
      </c>
      <c r="I960" s="9">
        <v>0.69395673464200003</v>
      </c>
      <c r="J960" s="9">
        <v>0.44409890796399998</v>
      </c>
    </row>
    <row r="961" spans="1:10" x14ac:dyDescent="0.25">
      <c r="A961" t="s">
        <v>152</v>
      </c>
      <c r="B961" t="s">
        <v>144</v>
      </c>
      <c r="C961" s="7" t="s">
        <v>3</v>
      </c>
      <c r="D961" t="s">
        <v>21</v>
      </c>
      <c r="E961" t="s">
        <v>34</v>
      </c>
      <c r="F961" t="s">
        <v>7</v>
      </c>
      <c r="G961">
        <v>2016</v>
      </c>
      <c r="H961" s="9">
        <v>125.53765421200001</v>
      </c>
      <c r="I961" s="9">
        <v>132.94336910999999</v>
      </c>
      <c r="J961" s="9">
        <v>118.669640426999</v>
      </c>
    </row>
    <row r="962" spans="1:10" x14ac:dyDescent="0.25">
      <c r="A962" t="s">
        <v>152</v>
      </c>
      <c r="B962" t="s">
        <v>144</v>
      </c>
      <c r="C962" s="7" t="s">
        <v>1</v>
      </c>
      <c r="D962" t="s">
        <v>22</v>
      </c>
      <c r="E962" t="s">
        <v>34</v>
      </c>
      <c r="F962" t="s">
        <v>97</v>
      </c>
      <c r="G962">
        <v>2016</v>
      </c>
      <c r="H962" s="9">
        <v>2.7444803376100002</v>
      </c>
      <c r="I962" s="9">
        <v>3.7791679684199999</v>
      </c>
      <c r="J962" s="9">
        <v>2.4422429104300001</v>
      </c>
    </row>
    <row r="963" spans="1:10" x14ac:dyDescent="0.25">
      <c r="A963" t="s">
        <v>152</v>
      </c>
      <c r="B963" t="s">
        <v>144</v>
      </c>
      <c r="C963" s="7" t="s">
        <v>3</v>
      </c>
      <c r="D963" t="s">
        <v>22</v>
      </c>
      <c r="E963" t="s">
        <v>34</v>
      </c>
      <c r="F963" t="s">
        <v>97</v>
      </c>
      <c r="G963">
        <v>2016</v>
      </c>
      <c r="H963" s="9">
        <v>609.51520752800002</v>
      </c>
      <c r="I963" s="9">
        <v>644.41662026500001</v>
      </c>
      <c r="J963" s="9">
        <v>578.77528763500004</v>
      </c>
    </row>
    <row r="964" spans="1:10" x14ac:dyDescent="0.25">
      <c r="A964" t="s">
        <v>152</v>
      </c>
      <c r="B964" t="s">
        <v>144</v>
      </c>
      <c r="C964" s="7" t="s">
        <v>1</v>
      </c>
      <c r="D964" t="s">
        <v>22</v>
      </c>
      <c r="E964" t="s">
        <v>34</v>
      </c>
      <c r="F964" t="s">
        <v>146</v>
      </c>
      <c r="G964">
        <v>2016</v>
      </c>
      <c r="H964" s="9">
        <v>1.47359460205E-6</v>
      </c>
      <c r="I964" s="9">
        <v>2.01408289407E-6</v>
      </c>
      <c r="J964" s="9">
        <v>1.1519954048200001E-6</v>
      </c>
    </row>
    <row r="965" spans="1:10" x14ac:dyDescent="0.25">
      <c r="A965" t="s">
        <v>152</v>
      </c>
      <c r="B965" t="s">
        <v>144</v>
      </c>
      <c r="C965" s="7" t="s">
        <v>3</v>
      </c>
      <c r="D965" t="s">
        <v>22</v>
      </c>
      <c r="E965" t="s">
        <v>34</v>
      </c>
      <c r="F965" t="s">
        <v>146</v>
      </c>
      <c r="G965">
        <v>2016</v>
      </c>
      <c r="H965" s="9">
        <v>2.9333378767499999E-4</v>
      </c>
      <c r="I965" s="9">
        <v>3.5107838269000003E-4</v>
      </c>
      <c r="J965" s="9">
        <v>2.43554556915E-4</v>
      </c>
    </row>
    <row r="966" spans="1:10" x14ac:dyDescent="0.25">
      <c r="A966" t="s">
        <v>152</v>
      </c>
      <c r="B966" t="s">
        <v>144</v>
      </c>
      <c r="C966" s="7" t="s">
        <v>1</v>
      </c>
      <c r="D966" t="s">
        <v>22</v>
      </c>
      <c r="E966" t="s">
        <v>34</v>
      </c>
      <c r="F966" t="s">
        <v>7</v>
      </c>
      <c r="G966">
        <v>2016</v>
      </c>
      <c r="H966" s="9">
        <v>0.87412624881900003</v>
      </c>
      <c r="I966" s="9">
        <v>1.2036777508000001</v>
      </c>
      <c r="J966" s="9">
        <v>0.77786260835599996</v>
      </c>
    </row>
    <row r="967" spans="1:10" x14ac:dyDescent="0.25">
      <c r="A967" t="s">
        <v>152</v>
      </c>
      <c r="B967" t="s">
        <v>144</v>
      </c>
      <c r="C967" s="7" t="s">
        <v>3</v>
      </c>
      <c r="D967" t="s">
        <v>22</v>
      </c>
      <c r="E967" t="s">
        <v>34</v>
      </c>
      <c r="F967" t="s">
        <v>7</v>
      </c>
      <c r="G967">
        <v>2016</v>
      </c>
      <c r="H967" s="9">
        <v>192.41205408100001</v>
      </c>
      <c r="I967" s="9">
        <v>203.42974885299901</v>
      </c>
      <c r="J967" s="9">
        <v>182.70806137400001</v>
      </c>
    </row>
    <row r="968" spans="1:10" x14ac:dyDescent="0.25">
      <c r="A968" t="s">
        <v>152</v>
      </c>
      <c r="B968" t="s">
        <v>144</v>
      </c>
      <c r="C968" s="7" t="s">
        <v>1</v>
      </c>
      <c r="D968" t="s">
        <v>23</v>
      </c>
      <c r="E968" t="s">
        <v>34</v>
      </c>
      <c r="F968" t="s">
        <v>97</v>
      </c>
      <c r="G968">
        <v>2016</v>
      </c>
      <c r="H968" s="9">
        <v>3.4437730691600001</v>
      </c>
      <c r="I968" s="9">
        <v>4.7773293254300002</v>
      </c>
      <c r="J968" s="9">
        <v>3.07471356868</v>
      </c>
    </row>
    <row r="969" spans="1:10" x14ac:dyDescent="0.25">
      <c r="A969" t="s">
        <v>152</v>
      </c>
      <c r="B969" t="s">
        <v>144</v>
      </c>
      <c r="C969" s="7" t="s">
        <v>3</v>
      </c>
      <c r="D969" t="s">
        <v>23</v>
      </c>
      <c r="E969" t="s">
        <v>34</v>
      </c>
      <c r="F969" t="s">
        <v>97</v>
      </c>
      <c r="G969">
        <v>2016</v>
      </c>
      <c r="H969" s="9">
        <v>623.51764611999999</v>
      </c>
      <c r="I969" s="9">
        <v>653.00218754499997</v>
      </c>
      <c r="J969" s="9">
        <v>593.17928077299996</v>
      </c>
    </row>
    <row r="970" spans="1:10" x14ac:dyDescent="0.25">
      <c r="A970" t="s">
        <v>152</v>
      </c>
      <c r="B970" t="s">
        <v>144</v>
      </c>
      <c r="C970" s="7" t="s">
        <v>1</v>
      </c>
      <c r="D970" t="s">
        <v>23</v>
      </c>
      <c r="E970" t="s">
        <v>34</v>
      </c>
      <c r="F970" t="s">
        <v>146</v>
      </c>
      <c r="G970">
        <v>2016</v>
      </c>
      <c r="H970" s="9">
        <v>2.2204801842700001E-6</v>
      </c>
      <c r="I970" s="9">
        <v>3.0206189398300001E-6</v>
      </c>
      <c r="J970" s="9">
        <v>1.75280674867E-6</v>
      </c>
    </row>
    <row r="971" spans="1:10" x14ac:dyDescent="0.25">
      <c r="A971" t="s">
        <v>152</v>
      </c>
      <c r="B971" t="s">
        <v>144</v>
      </c>
      <c r="C971" s="7" t="s">
        <v>3</v>
      </c>
      <c r="D971" t="s">
        <v>23</v>
      </c>
      <c r="E971" t="s">
        <v>34</v>
      </c>
      <c r="F971" t="s">
        <v>146</v>
      </c>
      <c r="G971">
        <v>2016</v>
      </c>
      <c r="H971" s="9">
        <v>3.6642002162599999E-4</v>
      </c>
      <c r="I971" s="9">
        <v>4.4307854623600002E-4</v>
      </c>
      <c r="J971" s="9">
        <v>3.0165497431099998E-4</v>
      </c>
    </row>
    <row r="972" spans="1:10" x14ac:dyDescent="0.25">
      <c r="A972" t="s">
        <v>152</v>
      </c>
      <c r="B972" t="s">
        <v>144</v>
      </c>
      <c r="C972" s="7" t="s">
        <v>1</v>
      </c>
      <c r="D972" t="s">
        <v>23</v>
      </c>
      <c r="E972" t="s">
        <v>34</v>
      </c>
      <c r="F972" t="s">
        <v>7</v>
      </c>
      <c r="G972">
        <v>2016</v>
      </c>
      <c r="H972" s="9">
        <v>1.3121181260699999</v>
      </c>
      <c r="I972" s="9">
        <v>1.82021877639</v>
      </c>
      <c r="J972" s="9">
        <v>1.17150210682</v>
      </c>
    </row>
    <row r="973" spans="1:10" x14ac:dyDescent="0.25">
      <c r="A973" t="s">
        <v>152</v>
      </c>
      <c r="B973" t="s">
        <v>144</v>
      </c>
      <c r="C973" s="7" t="s">
        <v>3</v>
      </c>
      <c r="D973" t="s">
        <v>23</v>
      </c>
      <c r="E973" t="s">
        <v>34</v>
      </c>
      <c r="F973" t="s">
        <v>7</v>
      </c>
      <c r="G973">
        <v>2016</v>
      </c>
      <c r="H973" s="9">
        <v>230.867936622</v>
      </c>
      <c r="I973" s="9">
        <v>241.785085933</v>
      </c>
      <c r="J973" s="9">
        <v>219.634644587</v>
      </c>
    </row>
    <row r="974" spans="1:10" x14ac:dyDescent="0.25">
      <c r="A974" t="s">
        <v>152</v>
      </c>
      <c r="B974" t="s">
        <v>144</v>
      </c>
      <c r="C974" s="7" t="s">
        <v>1</v>
      </c>
      <c r="D974" t="s">
        <v>24</v>
      </c>
      <c r="E974" t="s">
        <v>34</v>
      </c>
      <c r="F974" t="s">
        <v>97</v>
      </c>
      <c r="G974">
        <v>2016</v>
      </c>
      <c r="H974" s="9">
        <v>4.3720216143600004</v>
      </c>
      <c r="I974" s="9">
        <v>6.1757640652000001</v>
      </c>
      <c r="J974" s="9">
        <v>3.8537210326100002</v>
      </c>
    </row>
    <row r="975" spans="1:10" x14ac:dyDescent="0.25">
      <c r="A975" t="s">
        <v>152</v>
      </c>
      <c r="B975" t="s">
        <v>144</v>
      </c>
      <c r="C975" s="7" t="s">
        <v>3</v>
      </c>
      <c r="D975" t="s">
        <v>24</v>
      </c>
      <c r="E975" t="s">
        <v>34</v>
      </c>
      <c r="F975" t="s">
        <v>97</v>
      </c>
      <c r="G975">
        <v>2016</v>
      </c>
      <c r="H975" s="9">
        <v>516.45854376499994</v>
      </c>
      <c r="I975" s="9">
        <v>549.00354889000005</v>
      </c>
      <c r="J975" s="9">
        <v>489.89867661800002</v>
      </c>
    </row>
    <row r="976" spans="1:10" x14ac:dyDescent="0.25">
      <c r="A976" t="s">
        <v>152</v>
      </c>
      <c r="B976" t="s">
        <v>144</v>
      </c>
      <c r="C976" s="7" t="s">
        <v>1</v>
      </c>
      <c r="D976" t="s">
        <v>24</v>
      </c>
      <c r="E976" t="s">
        <v>34</v>
      </c>
      <c r="F976" t="s">
        <v>146</v>
      </c>
      <c r="G976">
        <v>2016</v>
      </c>
      <c r="H976" s="9">
        <v>3.4981470038100002E-6</v>
      </c>
      <c r="I976" s="9">
        <v>4.9742787976300003E-6</v>
      </c>
      <c r="J976" s="9">
        <v>2.7767039544999999E-6</v>
      </c>
    </row>
    <row r="977" spans="1:10" x14ac:dyDescent="0.25">
      <c r="A977" t="s">
        <v>152</v>
      </c>
      <c r="B977" t="s">
        <v>144</v>
      </c>
      <c r="C977" s="7" t="s">
        <v>3</v>
      </c>
      <c r="D977" t="s">
        <v>24</v>
      </c>
      <c r="E977" t="s">
        <v>34</v>
      </c>
      <c r="F977" t="s">
        <v>146</v>
      </c>
      <c r="G977">
        <v>2016</v>
      </c>
      <c r="H977" s="9">
        <v>3.8915091241399998E-4</v>
      </c>
      <c r="I977" s="9">
        <v>4.6787615441700001E-4</v>
      </c>
      <c r="J977" s="9">
        <v>3.2469704834599999E-4</v>
      </c>
    </row>
    <row r="978" spans="1:10" x14ac:dyDescent="0.25">
      <c r="A978" t="s">
        <v>152</v>
      </c>
      <c r="B978" t="s">
        <v>144</v>
      </c>
      <c r="C978" s="7" t="s">
        <v>1</v>
      </c>
      <c r="D978" t="s">
        <v>24</v>
      </c>
      <c r="E978" t="s">
        <v>34</v>
      </c>
      <c r="F978" t="s">
        <v>7</v>
      </c>
      <c r="G978">
        <v>2016</v>
      </c>
      <c r="H978" s="9">
        <v>2.09275253223</v>
      </c>
      <c r="I978" s="9">
        <v>2.9561486712399998</v>
      </c>
      <c r="J978" s="9">
        <v>1.8446579548099999</v>
      </c>
    </row>
    <row r="979" spans="1:10" x14ac:dyDescent="0.25">
      <c r="A979" t="s">
        <v>152</v>
      </c>
      <c r="B979" t="s">
        <v>144</v>
      </c>
      <c r="C979" s="7" t="s">
        <v>3</v>
      </c>
      <c r="D979" t="s">
        <v>24</v>
      </c>
      <c r="E979" t="s">
        <v>34</v>
      </c>
      <c r="F979" t="s">
        <v>7</v>
      </c>
      <c r="G979">
        <v>2016</v>
      </c>
      <c r="H979" s="9">
        <v>241.10211480299901</v>
      </c>
      <c r="I979" s="9">
        <v>256.295337292</v>
      </c>
      <c r="J979" s="9">
        <v>228.70297799799999</v>
      </c>
    </row>
    <row r="980" spans="1:10" x14ac:dyDescent="0.25">
      <c r="A980" t="s">
        <v>152</v>
      </c>
      <c r="B980" t="s">
        <v>144</v>
      </c>
      <c r="C980" s="7" t="s">
        <v>1</v>
      </c>
      <c r="D980" t="s">
        <v>25</v>
      </c>
      <c r="E980" t="s">
        <v>34</v>
      </c>
      <c r="F980" t="s">
        <v>97</v>
      </c>
      <c r="G980">
        <v>2016</v>
      </c>
      <c r="H980" s="9">
        <v>6.6901883912300004</v>
      </c>
      <c r="I980" s="9">
        <v>9.4446760231500004</v>
      </c>
      <c r="J980" s="9">
        <v>5.9217802577800001</v>
      </c>
    </row>
    <row r="981" spans="1:10" x14ac:dyDescent="0.25">
      <c r="A981" t="s">
        <v>152</v>
      </c>
      <c r="B981" t="s">
        <v>144</v>
      </c>
      <c r="C981" s="7" t="s">
        <v>3</v>
      </c>
      <c r="D981" t="s">
        <v>25</v>
      </c>
      <c r="E981" t="s">
        <v>34</v>
      </c>
      <c r="F981" t="s">
        <v>97</v>
      </c>
      <c r="G981">
        <v>2016</v>
      </c>
      <c r="H981" s="9">
        <v>520.47920025300004</v>
      </c>
      <c r="I981" s="9">
        <v>551.37683232400002</v>
      </c>
      <c r="J981" s="9">
        <v>494.007788957</v>
      </c>
    </row>
    <row r="982" spans="1:10" x14ac:dyDescent="0.25">
      <c r="A982" t="s">
        <v>152</v>
      </c>
      <c r="B982" t="s">
        <v>144</v>
      </c>
      <c r="C982" s="7" t="s">
        <v>1</v>
      </c>
      <c r="D982" t="s">
        <v>25</v>
      </c>
      <c r="E982" t="s">
        <v>34</v>
      </c>
      <c r="F982" t="s">
        <v>146</v>
      </c>
      <c r="G982">
        <v>2016</v>
      </c>
      <c r="H982" s="9">
        <v>6.2590793263599997E-6</v>
      </c>
      <c r="I982" s="9">
        <v>8.7229476897300006E-6</v>
      </c>
      <c r="J982" s="9">
        <v>4.9680170638300003E-6</v>
      </c>
    </row>
    <row r="983" spans="1:10" x14ac:dyDescent="0.25">
      <c r="A983" t="s">
        <v>152</v>
      </c>
      <c r="B983" t="s">
        <v>144</v>
      </c>
      <c r="C983" s="7" t="s">
        <v>3</v>
      </c>
      <c r="D983" t="s">
        <v>25</v>
      </c>
      <c r="E983" t="s">
        <v>34</v>
      </c>
      <c r="F983" t="s">
        <v>146</v>
      </c>
      <c r="G983">
        <v>2016</v>
      </c>
      <c r="H983" s="9">
        <v>4.4363170454400001E-4</v>
      </c>
      <c r="I983" s="9">
        <v>5.1850248770199999E-4</v>
      </c>
      <c r="J983" s="9">
        <v>3.7196186659099999E-4</v>
      </c>
    </row>
    <row r="984" spans="1:10" x14ac:dyDescent="0.25">
      <c r="A984" t="s">
        <v>152</v>
      </c>
      <c r="B984" t="s">
        <v>144</v>
      </c>
      <c r="C984" s="7" t="s">
        <v>1</v>
      </c>
      <c r="D984" t="s">
        <v>25</v>
      </c>
      <c r="E984" t="s">
        <v>34</v>
      </c>
      <c r="F984" t="s">
        <v>7</v>
      </c>
      <c r="G984">
        <v>2016</v>
      </c>
      <c r="H984" s="9">
        <v>3.7851686823499899</v>
      </c>
      <c r="I984" s="9">
        <v>5.3436001809200002</v>
      </c>
      <c r="J984" s="9">
        <v>3.3504194298800001</v>
      </c>
    </row>
    <row r="985" spans="1:10" x14ac:dyDescent="0.25">
      <c r="A985" t="s">
        <v>152</v>
      </c>
      <c r="B985" t="s">
        <v>144</v>
      </c>
      <c r="C985" s="7" t="s">
        <v>3</v>
      </c>
      <c r="D985" t="s">
        <v>25</v>
      </c>
      <c r="E985" t="s">
        <v>34</v>
      </c>
      <c r="F985" t="s">
        <v>7</v>
      </c>
      <c r="G985">
        <v>2016</v>
      </c>
      <c r="H985" s="9">
        <v>274.36566308300002</v>
      </c>
      <c r="I985" s="9">
        <v>290.65305613700002</v>
      </c>
      <c r="J985" s="9">
        <v>260.41151023800001</v>
      </c>
    </row>
    <row r="986" spans="1:10" x14ac:dyDescent="0.25">
      <c r="A986" t="s">
        <v>152</v>
      </c>
      <c r="B986" t="s">
        <v>144</v>
      </c>
      <c r="C986" s="7" t="s">
        <v>1</v>
      </c>
      <c r="D986" t="s">
        <v>26</v>
      </c>
      <c r="E986" t="s">
        <v>34</v>
      </c>
      <c r="F986" t="s">
        <v>97</v>
      </c>
      <c r="G986">
        <v>2016</v>
      </c>
      <c r="H986" s="9">
        <v>8.8331218150200002</v>
      </c>
      <c r="I986" s="9">
        <v>12.357132459500001</v>
      </c>
      <c r="J986" s="9">
        <v>7.8691512063099998</v>
      </c>
    </row>
    <row r="987" spans="1:10" x14ac:dyDescent="0.25">
      <c r="A987" t="s">
        <v>152</v>
      </c>
      <c r="B987" t="s">
        <v>144</v>
      </c>
      <c r="C987" s="7" t="s">
        <v>3</v>
      </c>
      <c r="D987" t="s">
        <v>26</v>
      </c>
      <c r="E987" t="s">
        <v>34</v>
      </c>
      <c r="F987" t="s">
        <v>97</v>
      </c>
      <c r="G987">
        <v>2016</v>
      </c>
      <c r="H987" s="9">
        <v>497.14248577000001</v>
      </c>
      <c r="I987" s="9">
        <v>526.00839079100001</v>
      </c>
      <c r="J987" s="9">
        <v>471.61577688199998</v>
      </c>
    </row>
    <row r="988" spans="1:10" x14ac:dyDescent="0.25">
      <c r="A988" t="s">
        <v>152</v>
      </c>
      <c r="B988" t="s">
        <v>144</v>
      </c>
      <c r="C988" s="7" t="s">
        <v>1</v>
      </c>
      <c r="D988" t="s">
        <v>26</v>
      </c>
      <c r="E988" t="s">
        <v>34</v>
      </c>
      <c r="F988" t="s">
        <v>146</v>
      </c>
      <c r="G988">
        <v>2016</v>
      </c>
      <c r="H988" s="9">
        <v>8.9395668195199994E-6</v>
      </c>
      <c r="I988" s="9">
        <v>1.2452305698300001E-5</v>
      </c>
      <c r="J988" s="9">
        <v>7.1509375102899999E-6</v>
      </c>
    </row>
    <row r="989" spans="1:10" x14ac:dyDescent="0.25">
      <c r="A989" t="s">
        <v>152</v>
      </c>
      <c r="B989" t="s">
        <v>144</v>
      </c>
      <c r="C989" s="7" t="s">
        <v>3</v>
      </c>
      <c r="D989" t="s">
        <v>26</v>
      </c>
      <c r="E989" t="s">
        <v>34</v>
      </c>
      <c r="F989" t="s">
        <v>146</v>
      </c>
      <c r="G989">
        <v>2016</v>
      </c>
      <c r="H989" s="9">
        <v>4.5709751736100002E-4</v>
      </c>
      <c r="I989" s="9">
        <v>5.2695617339500005E-4</v>
      </c>
      <c r="J989" s="9">
        <v>3.8404818625899998E-4</v>
      </c>
    </row>
    <row r="990" spans="1:10" x14ac:dyDescent="0.25">
      <c r="A990" t="s">
        <v>152</v>
      </c>
      <c r="B990" t="s">
        <v>144</v>
      </c>
      <c r="C990" s="7" t="s">
        <v>1</v>
      </c>
      <c r="D990" t="s">
        <v>26</v>
      </c>
      <c r="E990" t="s">
        <v>34</v>
      </c>
      <c r="F990" t="s">
        <v>7</v>
      </c>
      <c r="G990">
        <v>2016</v>
      </c>
      <c r="H990" s="9">
        <v>5.6987341469999997</v>
      </c>
      <c r="I990" s="9">
        <v>7.9722678097799999</v>
      </c>
      <c r="J990" s="9">
        <v>5.0768235315199997</v>
      </c>
    </row>
    <row r="991" spans="1:10" x14ac:dyDescent="0.25">
      <c r="A991" t="s">
        <v>152</v>
      </c>
      <c r="B991" t="s">
        <v>144</v>
      </c>
      <c r="C991" s="7" t="s">
        <v>3</v>
      </c>
      <c r="D991" t="s">
        <v>26</v>
      </c>
      <c r="E991" t="s">
        <v>34</v>
      </c>
      <c r="F991" t="s">
        <v>7</v>
      </c>
      <c r="G991">
        <v>2016</v>
      </c>
      <c r="H991" s="9">
        <v>293.39750838800001</v>
      </c>
      <c r="I991" s="9">
        <v>310.43323728399997</v>
      </c>
      <c r="J991" s="9">
        <v>278.33246566999998</v>
      </c>
    </row>
    <row r="992" spans="1:10" x14ac:dyDescent="0.25">
      <c r="A992" t="s">
        <v>152</v>
      </c>
      <c r="B992" t="s">
        <v>144</v>
      </c>
      <c r="C992" s="7" t="s">
        <v>1</v>
      </c>
      <c r="D992" t="s">
        <v>27</v>
      </c>
      <c r="E992" t="s">
        <v>34</v>
      </c>
      <c r="F992" t="s">
        <v>97</v>
      </c>
      <c r="G992">
        <v>2016</v>
      </c>
      <c r="H992" s="9">
        <v>7.9541540737899998</v>
      </c>
      <c r="I992" s="9">
        <v>10.921074276100001</v>
      </c>
      <c r="J992" s="9">
        <v>7.0669560869200003</v>
      </c>
    </row>
    <row r="993" spans="1:10" x14ac:dyDescent="0.25">
      <c r="A993" t="s">
        <v>152</v>
      </c>
      <c r="B993" t="s">
        <v>144</v>
      </c>
      <c r="C993" s="7" t="s">
        <v>3</v>
      </c>
      <c r="D993" t="s">
        <v>27</v>
      </c>
      <c r="E993" t="s">
        <v>34</v>
      </c>
      <c r="F993" t="s">
        <v>97</v>
      </c>
      <c r="G993">
        <v>2016</v>
      </c>
      <c r="H993" s="9">
        <v>359.42860924899998</v>
      </c>
      <c r="I993" s="9">
        <v>377.670182705</v>
      </c>
      <c r="J993" s="9">
        <v>343.00890586200001</v>
      </c>
    </row>
    <row r="994" spans="1:10" x14ac:dyDescent="0.25">
      <c r="A994" t="s">
        <v>152</v>
      </c>
      <c r="B994" t="s">
        <v>144</v>
      </c>
      <c r="C994" s="7" t="s">
        <v>1</v>
      </c>
      <c r="D994" t="s">
        <v>27</v>
      </c>
      <c r="E994" t="s">
        <v>34</v>
      </c>
      <c r="F994" t="s">
        <v>146</v>
      </c>
      <c r="G994">
        <v>2016</v>
      </c>
      <c r="H994" s="9">
        <v>1.1991463634400001E-5</v>
      </c>
      <c r="I994" s="9">
        <v>1.6650256987799999E-5</v>
      </c>
      <c r="J994" s="9">
        <v>9.7405523786400005E-6</v>
      </c>
    </row>
    <row r="995" spans="1:10" x14ac:dyDescent="0.25">
      <c r="A995" t="s">
        <v>152</v>
      </c>
      <c r="B995" t="s">
        <v>144</v>
      </c>
      <c r="C995" s="7" t="s">
        <v>3</v>
      </c>
      <c r="D995" t="s">
        <v>27</v>
      </c>
      <c r="E995" t="s">
        <v>34</v>
      </c>
      <c r="F995" t="s">
        <v>146</v>
      </c>
      <c r="G995">
        <v>2016</v>
      </c>
      <c r="H995" s="9">
        <v>4.6883785018300001E-4</v>
      </c>
      <c r="I995" s="9">
        <v>5.4000586091600003E-4</v>
      </c>
      <c r="J995" s="9">
        <v>4.01483803063E-4</v>
      </c>
    </row>
    <row r="996" spans="1:10" x14ac:dyDescent="0.25">
      <c r="A996" t="s">
        <v>152</v>
      </c>
      <c r="B996" t="s">
        <v>144</v>
      </c>
      <c r="C996" s="7" t="s">
        <v>1</v>
      </c>
      <c r="D996" t="s">
        <v>27</v>
      </c>
      <c r="E996" t="s">
        <v>34</v>
      </c>
      <c r="F996" t="s">
        <v>7</v>
      </c>
      <c r="G996">
        <v>2016</v>
      </c>
      <c r="H996" s="9">
        <v>8.0844293241299994</v>
      </c>
      <c r="I996" s="9">
        <v>11.0999425344</v>
      </c>
      <c r="J996" s="9">
        <v>7.18270057273</v>
      </c>
    </row>
    <row r="997" spans="1:10" x14ac:dyDescent="0.25">
      <c r="A997" t="s">
        <v>152</v>
      </c>
      <c r="B997" t="s">
        <v>144</v>
      </c>
      <c r="C997" s="7" t="s">
        <v>3</v>
      </c>
      <c r="D997" t="s">
        <v>27</v>
      </c>
      <c r="E997" t="s">
        <v>34</v>
      </c>
      <c r="F997" t="s">
        <v>7</v>
      </c>
      <c r="G997">
        <v>2016</v>
      </c>
      <c r="H997" s="9">
        <v>312.264480222999</v>
      </c>
      <c r="I997" s="9">
        <v>328.11239913499998</v>
      </c>
      <c r="J997" s="9">
        <v>297.99936606300002</v>
      </c>
    </row>
    <row r="998" spans="1:10" x14ac:dyDescent="0.25">
      <c r="A998" t="s">
        <v>152</v>
      </c>
      <c r="B998" t="s">
        <v>144</v>
      </c>
      <c r="C998" s="7" t="s">
        <v>1</v>
      </c>
      <c r="D998" t="s">
        <v>28</v>
      </c>
      <c r="E998" t="s">
        <v>34</v>
      </c>
      <c r="F998" t="s">
        <v>97</v>
      </c>
      <c r="G998">
        <v>2016</v>
      </c>
      <c r="H998" s="9">
        <v>8.0121063106000001</v>
      </c>
      <c r="I998" s="9">
        <v>10.879160531</v>
      </c>
      <c r="J998" s="9">
        <v>7.1512734686100004</v>
      </c>
    </row>
    <row r="999" spans="1:10" x14ac:dyDescent="0.25">
      <c r="A999" t="s">
        <v>152</v>
      </c>
      <c r="B999" t="s">
        <v>144</v>
      </c>
      <c r="C999" s="7" t="s">
        <v>3</v>
      </c>
      <c r="D999" t="s">
        <v>28</v>
      </c>
      <c r="E999" t="s">
        <v>34</v>
      </c>
      <c r="F999" t="s">
        <v>97</v>
      </c>
      <c r="G999">
        <v>2016</v>
      </c>
      <c r="H999" s="9">
        <v>351.13014849799998</v>
      </c>
      <c r="I999" s="9">
        <v>371.62026755800002</v>
      </c>
      <c r="J999" s="9">
        <v>333.212627731</v>
      </c>
    </row>
    <row r="1000" spans="1:10" x14ac:dyDescent="0.25">
      <c r="A1000" t="s">
        <v>152</v>
      </c>
      <c r="B1000" t="s">
        <v>144</v>
      </c>
      <c r="C1000" s="7" t="s">
        <v>1</v>
      </c>
      <c r="D1000" t="s">
        <v>28</v>
      </c>
      <c r="E1000" t="s">
        <v>34</v>
      </c>
      <c r="F1000" t="s">
        <v>146</v>
      </c>
      <c r="G1000">
        <v>2016</v>
      </c>
      <c r="H1000" s="9">
        <v>1.31159946459E-5</v>
      </c>
      <c r="I1000" s="9">
        <v>1.8279240597500001E-5</v>
      </c>
      <c r="J1000" s="9">
        <v>1.08146746544E-5</v>
      </c>
    </row>
    <row r="1001" spans="1:10" x14ac:dyDescent="0.25">
      <c r="A1001" t="s">
        <v>152</v>
      </c>
      <c r="B1001" t="s">
        <v>144</v>
      </c>
      <c r="C1001" s="7" t="s">
        <v>3</v>
      </c>
      <c r="D1001" t="s">
        <v>28</v>
      </c>
      <c r="E1001" t="s">
        <v>34</v>
      </c>
      <c r="F1001" t="s">
        <v>146</v>
      </c>
      <c r="G1001">
        <v>2016</v>
      </c>
      <c r="H1001" s="9">
        <v>5.0865229345999996E-4</v>
      </c>
      <c r="I1001" s="9">
        <v>5.8228878915300003E-4</v>
      </c>
      <c r="J1001" s="9">
        <v>4.4339777303700002E-4</v>
      </c>
    </row>
    <row r="1002" spans="1:10" x14ac:dyDescent="0.25">
      <c r="A1002" t="s">
        <v>152</v>
      </c>
      <c r="B1002" t="s">
        <v>144</v>
      </c>
      <c r="C1002" s="7" t="s">
        <v>1</v>
      </c>
      <c r="D1002" t="s">
        <v>28</v>
      </c>
      <c r="E1002" t="s">
        <v>34</v>
      </c>
      <c r="F1002" t="s">
        <v>7</v>
      </c>
      <c r="G1002">
        <v>2016</v>
      </c>
      <c r="H1002" s="9">
        <v>9.3448516519399991</v>
      </c>
      <c r="I1002" s="9">
        <v>12.6888158144</v>
      </c>
      <c r="J1002" s="9">
        <v>8.3408266311000006</v>
      </c>
    </row>
    <row r="1003" spans="1:10" x14ac:dyDescent="0.25">
      <c r="A1003" t="s">
        <v>152</v>
      </c>
      <c r="B1003" t="s">
        <v>144</v>
      </c>
      <c r="C1003" s="7" t="s">
        <v>3</v>
      </c>
      <c r="D1003" t="s">
        <v>28</v>
      </c>
      <c r="E1003" t="s">
        <v>34</v>
      </c>
      <c r="F1003" t="s">
        <v>7</v>
      </c>
      <c r="G1003">
        <v>2016</v>
      </c>
      <c r="H1003" s="9">
        <v>348.79980398999999</v>
      </c>
      <c r="I1003" s="9">
        <v>369.153936332</v>
      </c>
      <c r="J1003" s="9">
        <v>331.00119638500001</v>
      </c>
    </row>
    <row r="1004" spans="1:10" x14ac:dyDescent="0.25">
      <c r="A1004" t="s">
        <v>152</v>
      </c>
      <c r="B1004" t="s">
        <v>144</v>
      </c>
      <c r="C1004" s="7" t="s">
        <v>1</v>
      </c>
      <c r="D1004" t="s">
        <v>147</v>
      </c>
      <c r="E1004" t="s">
        <v>34</v>
      </c>
      <c r="F1004" t="s">
        <v>97</v>
      </c>
      <c r="G1004">
        <v>2016</v>
      </c>
      <c r="H1004" s="9">
        <v>5.4184182980399997</v>
      </c>
      <c r="I1004" s="9">
        <v>7.6212910235500004</v>
      </c>
      <c r="J1004" s="9">
        <v>4.7502467052000004</v>
      </c>
    </row>
    <row r="1005" spans="1:10" x14ac:dyDescent="0.25">
      <c r="A1005" t="s">
        <v>152</v>
      </c>
      <c r="B1005" t="s">
        <v>144</v>
      </c>
      <c r="C1005" s="7" t="s">
        <v>3</v>
      </c>
      <c r="D1005" t="s">
        <v>147</v>
      </c>
      <c r="E1005" t="s">
        <v>34</v>
      </c>
      <c r="F1005" t="s">
        <v>97</v>
      </c>
      <c r="G1005">
        <v>2016</v>
      </c>
      <c r="H1005" s="9">
        <v>250.31546761600001</v>
      </c>
      <c r="I1005" s="9">
        <v>265.88026650099999</v>
      </c>
      <c r="J1005" s="9">
        <v>236.84055123100001</v>
      </c>
    </row>
    <row r="1006" spans="1:10" x14ac:dyDescent="0.25">
      <c r="A1006" t="s">
        <v>152</v>
      </c>
      <c r="B1006" t="s">
        <v>144</v>
      </c>
      <c r="C1006" s="7" t="s">
        <v>1</v>
      </c>
      <c r="D1006" t="s">
        <v>147</v>
      </c>
      <c r="E1006" t="s">
        <v>34</v>
      </c>
      <c r="F1006" t="s">
        <v>146</v>
      </c>
      <c r="G1006">
        <v>2016</v>
      </c>
      <c r="H1006" s="9">
        <v>1.11920672185E-5</v>
      </c>
      <c r="I1006" s="9">
        <v>1.5613022287400001E-5</v>
      </c>
      <c r="J1006" s="9">
        <v>9.2729280898099993E-6</v>
      </c>
    </row>
    <row r="1007" spans="1:10" x14ac:dyDescent="0.25">
      <c r="A1007" t="s">
        <v>152</v>
      </c>
      <c r="B1007" t="s">
        <v>144</v>
      </c>
      <c r="C1007" s="7" t="s">
        <v>3</v>
      </c>
      <c r="D1007" t="s">
        <v>147</v>
      </c>
      <c r="E1007" t="s">
        <v>34</v>
      </c>
      <c r="F1007" t="s">
        <v>146</v>
      </c>
      <c r="G1007">
        <v>2016</v>
      </c>
      <c r="H1007" s="9">
        <v>4.3454646523399999E-4</v>
      </c>
      <c r="I1007" s="9">
        <v>4.9279085103799995E-4</v>
      </c>
      <c r="J1007" s="9">
        <v>3.8042333413600002E-4</v>
      </c>
    </row>
    <row r="1008" spans="1:10" x14ac:dyDescent="0.25">
      <c r="A1008" t="s">
        <v>152</v>
      </c>
      <c r="B1008" t="s">
        <v>144</v>
      </c>
      <c r="C1008" s="7" t="s">
        <v>1</v>
      </c>
      <c r="D1008" t="s">
        <v>147</v>
      </c>
      <c r="E1008" t="s">
        <v>34</v>
      </c>
      <c r="F1008" t="s">
        <v>7</v>
      </c>
      <c r="G1008">
        <v>2016</v>
      </c>
      <c r="H1008" s="9">
        <v>8.9902156842899998</v>
      </c>
      <c r="I1008" s="9">
        <v>12.6452123711</v>
      </c>
      <c r="J1008" s="9">
        <v>7.8815883315599997</v>
      </c>
    </row>
    <row r="1009" spans="1:10" x14ac:dyDescent="0.25">
      <c r="A1009" t="s">
        <v>152</v>
      </c>
      <c r="B1009" t="s">
        <v>144</v>
      </c>
      <c r="C1009" s="7" t="s">
        <v>3</v>
      </c>
      <c r="D1009" t="s">
        <v>147</v>
      </c>
      <c r="E1009" t="s">
        <v>34</v>
      </c>
      <c r="F1009" t="s">
        <v>7</v>
      </c>
      <c r="G1009">
        <v>2016</v>
      </c>
      <c r="H1009" s="9">
        <v>328.52173808800001</v>
      </c>
      <c r="I1009" s="9">
        <v>348.94946007999999</v>
      </c>
      <c r="J1009" s="9">
        <v>310.836842329999</v>
      </c>
    </row>
    <row r="1010" spans="1:10" x14ac:dyDescent="0.25">
      <c r="A1010" t="s">
        <v>152</v>
      </c>
      <c r="B1010" t="s">
        <v>144</v>
      </c>
      <c r="C1010" s="7" t="s">
        <v>1</v>
      </c>
      <c r="D1010" t="s">
        <v>148</v>
      </c>
      <c r="E1010" t="s">
        <v>34</v>
      </c>
      <c r="F1010" t="s">
        <v>97</v>
      </c>
      <c r="G1010">
        <v>2016</v>
      </c>
      <c r="H1010" s="9">
        <v>4.44035328965</v>
      </c>
      <c r="I1010" s="9">
        <v>5.93533630711</v>
      </c>
      <c r="J1010" s="9">
        <v>3.8795002463100001</v>
      </c>
    </row>
    <row r="1011" spans="1:10" x14ac:dyDescent="0.25">
      <c r="A1011" t="s">
        <v>152</v>
      </c>
      <c r="B1011" t="s">
        <v>144</v>
      </c>
      <c r="C1011" s="7" t="s">
        <v>3</v>
      </c>
      <c r="D1011" t="s">
        <v>148</v>
      </c>
      <c r="E1011" t="s">
        <v>34</v>
      </c>
      <c r="F1011" t="s">
        <v>97</v>
      </c>
      <c r="G1011">
        <v>2016</v>
      </c>
      <c r="H1011" s="9">
        <v>266.67432057299999</v>
      </c>
      <c r="I1011" s="9">
        <v>281.518427965</v>
      </c>
      <c r="J1011" s="9">
        <v>253.36555108499999</v>
      </c>
    </row>
    <row r="1012" spans="1:10" x14ac:dyDescent="0.25">
      <c r="A1012" t="s">
        <v>152</v>
      </c>
      <c r="B1012" t="s">
        <v>144</v>
      </c>
      <c r="C1012" s="7" t="s">
        <v>1</v>
      </c>
      <c r="D1012" t="s">
        <v>148</v>
      </c>
      <c r="E1012" t="s">
        <v>34</v>
      </c>
      <c r="F1012" t="s">
        <v>146</v>
      </c>
      <c r="G1012">
        <v>2016</v>
      </c>
      <c r="H1012" s="9">
        <v>1.3757369744100001E-5</v>
      </c>
      <c r="I1012" s="9">
        <v>1.8475401201800001E-5</v>
      </c>
      <c r="J1012" s="9">
        <v>1.13911634284E-5</v>
      </c>
    </row>
    <row r="1013" spans="1:10" x14ac:dyDescent="0.25">
      <c r="A1013" t="s">
        <v>152</v>
      </c>
      <c r="B1013" t="s">
        <v>144</v>
      </c>
      <c r="C1013" s="7" t="s">
        <v>3</v>
      </c>
      <c r="D1013" t="s">
        <v>148</v>
      </c>
      <c r="E1013" t="s">
        <v>34</v>
      </c>
      <c r="F1013" t="s">
        <v>146</v>
      </c>
      <c r="G1013">
        <v>2016</v>
      </c>
      <c r="H1013" s="9">
        <v>5.7594582338100001E-4</v>
      </c>
      <c r="I1013" s="9">
        <v>6.4395723169500001E-4</v>
      </c>
      <c r="J1013" s="9">
        <v>5.1025348415300003E-4</v>
      </c>
    </row>
    <row r="1014" spans="1:10" x14ac:dyDescent="0.25">
      <c r="A1014" t="s">
        <v>152</v>
      </c>
      <c r="B1014" t="s">
        <v>144</v>
      </c>
      <c r="C1014" s="7" t="s">
        <v>1</v>
      </c>
      <c r="D1014" t="s">
        <v>148</v>
      </c>
      <c r="E1014" t="s">
        <v>34</v>
      </c>
      <c r="F1014" t="s">
        <v>7</v>
      </c>
      <c r="G1014">
        <v>2016</v>
      </c>
      <c r="H1014" s="9">
        <v>12.5542793129</v>
      </c>
      <c r="I1014" s="9">
        <v>16.781067846399999</v>
      </c>
      <c r="J1014" s="9">
        <v>10.9685708568</v>
      </c>
    </row>
    <row r="1015" spans="1:10" x14ac:dyDescent="0.25">
      <c r="A1015" t="s">
        <v>152</v>
      </c>
      <c r="B1015" t="s">
        <v>144</v>
      </c>
      <c r="C1015" s="7" t="s">
        <v>3</v>
      </c>
      <c r="D1015" t="s">
        <v>148</v>
      </c>
      <c r="E1015" t="s">
        <v>34</v>
      </c>
      <c r="F1015" t="s">
        <v>7</v>
      </c>
      <c r="G1015">
        <v>2016</v>
      </c>
      <c r="H1015" s="9">
        <v>499.51230736799999</v>
      </c>
      <c r="I1015" s="9">
        <v>527.31706306399997</v>
      </c>
      <c r="J1015" s="9">
        <v>474.583419797999</v>
      </c>
    </row>
    <row r="1016" spans="1:10" x14ac:dyDescent="0.25">
      <c r="A1016" t="s">
        <v>152</v>
      </c>
      <c r="B1016" t="s">
        <v>144</v>
      </c>
      <c r="C1016" s="7" t="s">
        <v>1</v>
      </c>
      <c r="D1016" t="s">
        <v>149</v>
      </c>
      <c r="E1016" t="s">
        <v>34</v>
      </c>
      <c r="F1016" t="s">
        <v>97</v>
      </c>
      <c r="G1016">
        <v>2016</v>
      </c>
      <c r="H1016" s="9">
        <v>3.0150435391800001</v>
      </c>
      <c r="I1016" s="9">
        <v>4.0771481452499998</v>
      </c>
      <c r="J1016" s="9">
        <v>2.58701852495</v>
      </c>
    </row>
    <row r="1017" spans="1:10" x14ac:dyDescent="0.25">
      <c r="A1017" t="s">
        <v>152</v>
      </c>
      <c r="B1017" t="s">
        <v>144</v>
      </c>
      <c r="C1017" s="7" t="s">
        <v>3</v>
      </c>
      <c r="D1017" t="s">
        <v>149</v>
      </c>
      <c r="E1017" t="s">
        <v>34</v>
      </c>
      <c r="F1017" t="s">
        <v>97</v>
      </c>
      <c r="G1017">
        <v>2016</v>
      </c>
      <c r="H1017" s="9">
        <v>205.97363260399999</v>
      </c>
      <c r="I1017" s="9">
        <v>217.64602540000001</v>
      </c>
      <c r="J1017" s="9">
        <v>196.90710969099999</v>
      </c>
    </row>
    <row r="1018" spans="1:10" x14ac:dyDescent="0.25">
      <c r="A1018" t="s">
        <v>152</v>
      </c>
      <c r="B1018" t="s">
        <v>144</v>
      </c>
      <c r="C1018" s="7" t="s">
        <v>1</v>
      </c>
      <c r="D1018" t="s">
        <v>149</v>
      </c>
      <c r="E1018" t="s">
        <v>34</v>
      </c>
      <c r="F1018" t="s">
        <v>146</v>
      </c>
      <c r="G1018">
        <v>2016</v>
      </c>
      <c r="H1018" s="9">
        <v>2.0464832087399999E-5</v>
      </c>
      <c r="I1018" s="9">
        <v>2.7644152193499999E-5</v>
      </c>
      <c r="J1018" s="9">
        <v>1.6552523625999999E-5</v>
      </c>
    </row>
    <row r="1019" spans="1:10" x14ac:dyDescent="0.25">
      <c r="A1019" t="s">
        <v>152</v>
      </c>
      <c r="B1019" t="s">
        <v>144</v>
      </c>
      <c r="C1019" s="7" t="s">
        <v>3</v>
      </c>
      <c r="D1019" t="s">
        <v>149</v>
      </c>
      <c r="E1019" t="s">
        <v>34</v>
      </c>
      <c r="F1019" t="s">
        <v>146</v>
      </c>
      <c r="G1019">
        <v>2016</v>
      </c>
      <c r="H1019" s="9">
        <v>6.8192728999000004E-4</v>
      </c>
      <c r="I1019" s="9">
        <v>7.71815584456E-4</v>
      </c>
      <c r="J1019" s="9">
        <v>5.9457076363900001E-4</v>
      </c>
    </row>
    <row r="1020" spans="1:10" x14ac:dyDescent="0.25">
      <c r="A1020" t="s">
        <v>152</v>
      </c>
      <c r="B1020" t="s">
        <v>144</v>
      </c>
      <c r="C1020" s="7" t="s">
        <v>1</v>
      </c>
      <c r="D1020" t="s">
        <v>149</v>
      </c>
      <c r="E1020" t="s">
        <v>34</v>
      </c>
      <c r="F1020" t="s">
        <v>7</v>
      </c>
      <c r="G1020">
        <v>2016</v>
      </c>
      <c r="H1020" s="9">
        <v>20.4345709342</v>
      </c>
      <c r="I1020" s="9">
        <v>27.633024830499998</v>
      </c>
      <c r="J1020" s="9">
        <v>17.5336153091</v>
      </c>
    </row>
    <row r="1021" spans="1:10" x14ac:dyDescent="0.25">
      <c r="A1021" t="s">
        <v>152</v>
      </c>
      <c r="B1021" t="s">
        <v>144</v>
      </c>
      <c r="C1021" s="7" t="s">
        <v>3</v>
      </c>
      <c r="D1021" t="s">
        <v>149</v>
      </c>
      <c r="E1021" t="s">
        <v>34</v>
      </c>
      <c r="F1021" t="s">
        <v>7</v>
      </c>
      <c r="G1021">
        <v>2016</v>
      </c>
      <c r="H1021" s="9">
        <v>663.818416125</v>
      </c>
      <c r="I1021" s="9">
        <v>701.43657724699995</v>
      </c>
      <c r="J1021" s="9">
        <v>634.59853587299995</v>
      </c>
    </row>
    <row r="1022" spans="1:10" x14ac:dyDescent="0.25">
      <c r="A1022" t="s">
        <v>152</v>
      </c>
      <c r="B1022" t="s">
        <v>144</v>
      </c>
      <c r="C1022" s="7" t="s">
        <v>1</v>
      </c>
      <c r="D1022" t="s">
        <v>150</v>
      </c>
      <c r="E1022" t="s">
        <v>34</v>
      </c>
      <c r="F1022" t="s">
        <v>97</v>
      </c>
      <c r="G1022">
        <v>2016</v>
      </c>
      <c r="H1022" s="9">
        <v>0.94729847540900003</v>
      </c>
      <c r="I1022" s="9">
        <v>1.2437261314100001</v>
      </c>
      <c r="J1022" s="9">
        <v>0.79830223563299996</v>
      </c>
    </row>
    <row r="1023" spans="1:10" x14ac:dyDescent="0.25">
      <c r="A1023" t="s">
        <v>152</v>
      </c>
      <c r="B1023" t="s">
        <v>144</v>
      </c>
      <c r="C1023" s="7" t="s">
        <v>3</v>
      </c>
      <c r="D1023" t="s">
        <v>150</v>
      </c>
      <c r="E1023" t="s">
        <v>34</v>
      </c>
      <c r="F1023" t="s">
        <v>97</v>
      </c>
      <c r="G1023">
        <v>2016</v>
      </c>
      <c r="H1023" s="9">
        <v>90.061709248400007</v>
      </c>
      <c r="I1023" s="9">
        <v>93.913219376499995</v>
      </c>
      <c r="J1023" s="9">
        <v>86.536239649899997</v>
      </c>
    </row>
    <row r="1024" spans="1:10" x14ac:dyDescent="0.25">
      <c r="A1024" t="s">
        <v>152</v>
      </c>
      <c r="B1024" t="s">
        <v>144</v>
      </c>
      <c r="C1024" s="7" t="s">
        <v>1</v>
      </c>
      <c r="D1024" t="s">
        <v>150</v>
      </c>
      <c r="E1024" t="s">
        <v>34</v>
      </c>
      <c r="F1024" t="s">
        <v>146</v>
      </c>
      <c r="G1024">
        <v>2016</v>
      </c>
      <c r="H1024" s="9">
        <v>3.2013406236799997E-5</v>
      </c>
      <c r="I1024" s="9">
        <v>4.2047619657599998E-5</v>
      </c>
      <c r="J1024" s="9">
        <v>2.6031392153200001E-5</v>
      </c>
    </row>
    <row r="1025" spans="1:10" x14ac:dyDescent="0.25">
      <c r="A1025" t="s">
        <v>152</v>
      </c>
      <c r="B1025" t="s">
        <v>144</v>
      </c>
      <c r="C1025" s="7" t="s">
        <v>3</v>
      </c>
      <c r="D1025" t="s">
        <v>150</v>
      </c>
      <c r="E1025" t="s">
        <v>34</v>
      </c>
      <c r="F1025" t="s">
        <v>146</v>
      </c>
      <c r="G1025">
        <v>2016</v>
      </c>
      <c r="H1025" s="9">
        <v>9.1279642468100001E-4</v>
      </c>
      <c r="I1025" s="9">
        <v>1.0567969504700001E-3</v>
      </c>
      <c r="J1025" s="9">
        <v>7.8185298532100001E-4</v>
      </c>
    </row>
    <row r="1026" spans="1:10" x14ac:dyDescent="0.25">
      <c r="A1026" t="s">
        <v>152</v>
      </c>
      <c r="B1026" t="s">
        <v>144</v>
      </c>
      <c r="C1026" s="7" t="s">
        <v>1</v>
      </c>
      <c r="D1026" t="s">
        <v>150</v>
      </c>
      <c r="E1026" t="s">
        <v>34</v>
      </c>
      <c r="F1026" t="s">
        <v>7</v>
      </c>
      <c r="G1026">
        <v>2016</v>
      </c>
      <c r="H1026" s="9">
        <v>34.793062423999999</v>
      </c>
      <c r="I1026" s="9">
        <v>45.6804714162</v>
      </c>
      <c r="J1026" s="9">
        <v>29.320620943200002</v>
      </c>
    </row>
    <row r="1027" spans="1:10" x14ac:dyDescent="0.25">
      <c r="A1027" t="s">
        <v>152</v>
      </c>
      <c r="B1027" t="s">
        <v>144</v>
      </c>
      <c r="C1027" s="7" t="s">
        <v>3</v>
      </c>
      <c r="D1027" t="s">
        <v>150</v>
      </c>
      <c r="E1027" t="s">
        <v>34</v>
      </c>
      <c r="F1027" t="s">
        <v>7</v>
      </c>
      <c r="G1027">
        <v>2016</v>
      </c>
      <c r="H1027" s="9">
        <v>986.37377600599996</v>
      </c>
      <c r="I1027" s="9">
        <v>1028.55628198</v>
      </c>
      <c r="J1027" s="9">
        <v>947.76213084599897</v>
      </c>
    </row>
    <row r="1028" spans="1:10" x14ac:dyDescent="0.25">
      <c r="A1028" t="s">
        <v>152</v>
      </c>
      <c r="B1028" t="s">
        <v>144</v>
      </c>
      <c r="C1028" s="7" t="s">
        <v>1</v>
      </c>
      <c r="D1028" t="s">
        <v>145</v>
      </c>
      <c r="E1028" t="s">
        <v>35</v>
      </c>
      <c r="F1028" t="s">
        <v>97</v>
      </c>
      <c r="G1028">
        <v>2016</v>
      </c>
      <c r="H1028" s="9">
        <v>0</v>
      </c>
      <c r="I1028" s="9">
        <v>0</v>
      </c>
      <c r="J1028" s="9">
        <v>0</v>
      </c>
    </row>
    <row r="1029" spans="1:10" x14ac:dyDescent="0.25">
      <c r="A1029" t="s">
        <v>152</v>
      </c>
      <c r="B1029" t="s">
        <v>144</v>
      </c>
      <c r="C1029" s="7" t="s">
        <v>3</v>
      </c>
      <c r="D1029" t="s">
        <v>145</v>
      </c>
      <c r="E1029" t="s">
        <v>35</v>
      </c>
      <c r="F1029" t="s">
        <v>97</v>
      </c>
      <c r="G1029">
        <v>2016</v>
      </c>
      <c r="H1029" s="9">
        <v>0</v>
      </c>
      <c r="I1029" s="9">
        <v>0</v>
      </c>
      <c r="J1029" s="9">
        <v>0</v>
      </c>
    </row>
    <row r="1030" spans="1:10" x14ac:dyDescent="0.25">
      <c r="A1030" t="s">
        <v>152</v>
      </c>
      <c r="B1030" t="s">
        <v>144</v>
      </c>
      <c r="C1030" s="7" t="s">
        <v>1</v>
      </c>
      <c r="D1030" t="s">
        <v>145</v>
      </c>
      <c r="E1030" t="s">
        <v>35</v>
      </c>
      <c r="F1030" t="s">
        <v>146</v>
      </c>
      <c r="G1030">
        <v>2016</v>
      </c>
      <c r="H1030" s="9">
        <v>0</v>
      </c>
      <c r="I1030" s="9">
        <v>0</v>
      </c>
      <c r="J1030" s="9">
        <v>0</v>
      </c>
    </row>
    <row r="1031" spans="1:10" x14ac:dyDescent="0.25">
      <c r="A1031" t="s">
        <v>152</v>
      </c>
      <c r="B1031" t="s">
        <v>144</v>
      </c>
      <c r="C1031" s="7" t="s">
        <v>3</v>
      </c>
      <c r="D1031" t="s">
        <v>145</v>
      </c>
      <c r="E1031" t="s">
        <v>35</v>
      </c>
      <c r="F1031" t="s">
        <v>146</v>
      </c>
      <c r="G1031">
        <v>2016</v>
      </c>
      <c r="H1031" s="9">
        <v>0</v>
      </c>
      <c r="I1031" s="9">
        <v>0</v>
      </c>
      <c r="J1031" s="9">
        <v>0</v>
      </c>
    </row>
    <row r="1032" spans="1:10" x14ac:dyDescent="0.25">
      <c r="A1032" t="s">
        <v>152</v>
      </c>
      <c r="B1032" t="s">
        <v>144</v>
      </c>
      <c r="C1032" s="7" t="s">
        <v>1</v>
      </c>
      <c r="D1032" t="s">
        <v>145</v>
      </c>
      <c r="E1032" t="s">
        <v>35</v>
      </c>
      <c r="F1032" t="s">
        <v>7</v>
      </c>
      <c r="G1032">
        <v>2016</v>
      </c>
      <c r="H1032" s="9">
        <v>0</v>
      </c>
      <c r="I1032" s="9">
        <v>0</v>
      </c>
      <c r="J1032" s="9">
        <v>0</v>
      </c>
    </row>
    <row r="1033" spans="1:10" x14ac:dyDescent="0.25">
      <c r="A1033" t="s">
        <v>152</v>
      </c>
      <c r="B1033" t="s">
        <v>144</v>
      </c>
      <c r="C1033" s="7" t="s">
        <v>3</v>
      </c>
      <c r="D1033" t="s">
        <v>145</v>
      </c>
      <c r="E1033" t="s">
        <v>35</v>
      </c>
      <c r="F1033" t="s">
        <v>7</v>
      </c>
      <c r="G1033">
        <v>2016</v>
      </c>
      <c r="H1033" s="9">
        <v>0</v>
      </c>
      <c r="I1033" s="9">
        <v>0</v>
      </c>
      <c r="J1033" s="9">
        <v>0</v>
      </c>
    </row>
    <row r="1034" spans="1:10" x14ac:dyDescent="0.25">
      <c r="A1034" t="s">
        <v>152</v>
      </c>
      <c r="B1034" t="s">
        <v>144</v>
      </c>
      <c r="C1034" s="7" t="s">
        <v>1</v>
      </c>
      <c r="D1034" t="s">
        <v>14</v>
      </c>
      <c r="E1034" t="s">
        <v>35</v>
      </c>
      <c r="F1034" t="s">
        <v>97</v>
      </c>
      <c r="G1034">
        <v>2016</v>
      </c>
      <c r="H1034" s="9">
        <v>0</v>
      </c>
      <c r="I1034" s="9">
        <v>0</v>
      </c>
      <c r="J1034" s="9">
        <v>0</v>
      </c>
    </row>
    <row r="1035" spans="1:10" x14ac:dyDescent="0.25">
      <c r="A1035" t="s">
        <v>152</v>
      </c>
      <c r="B1035" t="s">
        <v>144</v>
      </c>
      <c r="C1035" s="7" t="s">
        <v>3</v>
      </c>
      <c r="D1035" t="s">
        <v>14</v>
      </c>
      <c r="E1035" t="s">
        <v>35</v>
      </c>
      <c r="F1035" t="s">
        <v>97</v>
      </c>
      <c r="G1035">
        <v>2016</v>
      </c>
      <c r="H1035" s="9">
        <v>0</v>
      </c>
      <c r="I1035" s="9">
        <v>0</v>
      </c>
      <c r="J1035" s="9">
        <v>0</v>
      </c>
    </row>
    <row r="1036" spans="1:10" x14ac:dyDescent="0.25">
      <c r="A1036" t="s">
        <v>152</v>
      </c>
      <c r="B1036" t="s">
        <v>144</v>
      </c>
      <c r="C1036" s="7" t="s">
        <v>1</v>
      </c>
      <c r="D1036" t="s">
        <v>14</v>
      </c>
      <c r="E1036" t="s">
        <v>35</v>
      </c>
      <c r="F1036" t="s">
        <v>146</v>
      </c>
      <c r="G1036">
        <v>2016</v>
      </c>
      <c r="H1036" s="9">
        <v>0</v>
      </c>
      <c r="I1036" s="9">
        <v>0</v>
      </c>
      <c r="J1036" s="9">
        <v>0</v>
      </c>
    </row>
    <row r="1037" spans="1:10" x14ac:dyDescent="0.25">
      <c r="A1037" t="s">
        <v>152</v>
      </c>
      <c r="B1037" t="s">
        <v>144</v>
      </c>
      <c r="C1037" s="7" t="s">
        <v>3</v>
      </c>
      <c r="D1037" t="s">
        <v>14</v>
      </c>
      <c r="E1037" t="s">
        <v>35</v>
      </c>
      <c r="F1037" t="s">
        <v>146</v>
      </c>
      <c r="G1037">
        <v>2016</v>
      </c>
      <c r="H1037" s="9">
        <v>0</v>
      </c>
      <c r="I1037" s="9">
        <v>0</v>
      </c>
      <c r="J1037" s="9">
        <v>0</v>
      </c>
    </row>
    <row r="1038" spans="1:10" x14ac:dyDescent="0.25">
      <c r="A1038" t="s">
        <v>152</v>
      </c>
      <c r="B1038" t="s">
        <v>144</v>
      </c>
      <c r="C1038" s="7" t="s">
        <v>1</v>
      </c>
      <c r="D1038" t="s">
        <v>14</v>
      </c>
      <c r="E1038" t="s">
        <v>35</v>
      </c>
      <c r="F1038" t="s">
        <v>7</v>
      </c>
      <c r="G1038">
        <v>2016</v>
      </c>
      <c r="H1038" s="9">
        <v>0</v>
      </c>
      <c r="I1038" s="9">
        <v>0</v>
      </c>
      <c r="J1038" s="9">
        <v>0</v>
      </c>
    </row>
    <row r="1039" spans="1:10" x14ac:dyDescent="0.25">
      <c r="A1039" t="s">
        <v>152</v>
      </c>
      <c r="B1039" t="s">
        <v>144</v>
      </c>
      <c r="C1039" s="7" t="s">
        <v>3</v>
      </c>
      <c r="D1039" t="s">
        <v>14</v>
      </c>
      <c r="E1039" t="s">
        <v>35</v>
      </c>
      <c r="F1039" t="s">
        <v>7</v>
      </c>
      <c r="G1039">
        <v>2016</v>
      </c>
      <c r="H1039" s="9">
        <v>0</v>
      </c>
      <c r="I1039" s="9">
        <v>0</v>
      </c>
      <c r="J1039" s="9">
        <v>0</v>
      </c>
    </row>
    <row r="1040" spans="1:10" x14ac:dyDescent="0.25">
      <c r="A1040" t="s">
        <v>152</v>
      </c>
      <c r="B1040" t="s">
        <v>144</v>
      </c>
      <c r="C1040" s="7" t="s">
        <v>1</v>
      </c>
      <c r="D1040" t="s">
        <v>15</v>
      </c>
      <c r="E1040" t="s">
        <v>35</v>
      </c>
      <c r="F1040" t="s">
        <v>97</v>
      </c>
      <c r="G1040">
        <v>2016</v>
      </c>
      <c r="H1040" s="9">
        <v>0</v>
      </c>
      <c r="I1040" s="9">
        <v>0</v>
      </c>
      <c r="J1040" s="9">
        <v>0</v>
      </c>
    </row>
    <row r="1041" spans="1:10" x14ac:dyDescent="0.25">
      <c r="A1041" t="s">
        <v>152</v>
      </c>
      <c r="B1041" t="s">
        <v>144</v>
      </c>
      <c r="C1041" s="7" t="s">
        <v>3</v>
      </c>
      <c r="D1041" t="s">
        <v>15</v>
      </c>
      <c r="E1041" t="s">
        <v>35</v>
      </c>
      <c r="F1041" t="s">
        <v>97</v>
      </c>
      <c r="G1041">
        <v>2016</v>
      </c>
      <c r="H1041" s="9">
        <v>0</v>
      </c>
      <c r="I1041" s="9">
        <v>0</v>
      </c>
      <c r="J1041" s="9">
        <v>0</v>
      </c>
    </row>
    <row r="1042" spans="1:10" x14ac:dyDescent="0.25">
      <c r="A1042" t="s">
        <v>152</v>
      </c>
      <c r="B1042" t="s">
        <v>144</v>
      </c>
      <c r="C1042" s="7" t="s">
        <v>1</v>
      </c>
      <c r="D1042" t="s">
        <v>15</v>
      </c>
      <c r="E1042" t="s">
        <v>35</v>
      </c>
      <c r="F1042" t="s">
        <v>146</v>
      </c>
      <c r="G1042">
        <v>2016</v>
      </c>
      <c r="H1042" s="9">
        <v>0</v>
      </c>
      <c r="I1042" s="9">
        <v>0</v>
      </c>
      <c r="J1042" s="9">
        <v>0</v>
      </c>
    </row>
    <row r="1043" spans="1:10" x14ac:dyDescent="0.25">
      <c r="A1043" t="s">
        <v>152</v>
      </c>
      <c r="B1043" t="s">
        <v>144</v>
      </c>
      <c r="C1043" s="7" t="s">
        <v>3</v>
      </c>
      <c r="D1043" t="s">
        <v>15</v>
      </c>
      <c r="E1043" t="s">
        <v>35</v>
      </c>
      <c r="F1043" t="s">
        <v>146</v>
      </c>
      <c r="G1043">
        <v>2016</v>
      </c>
      <c r="H1043" s="9">
        <v>0</v>
      </c>
      <c r="I1043" s="9">
        <v>0</v>
      </c>
      <c r="J1043" s="9">
        <v>0</v>
      </c>
    </row>
    <row r="1044" spans="1:10" x14ac:dyDescent="0.25">
      <c r="A1044" t="s">
        <v>152</v>
      </c>
      <c r="B1044" t="s">
        <v>144</v>
      </c>
      <c r="C1044" s="7" t="s">
        <v>1</v>
      </c>
      <c r="D1044" t="s">
        <v>15</v>
      </c>
      <c r="E1044" t="s">
        <v>35</v>
      </c>
      <c r="F1044" t="s">
        <v>7</v>
      </c>
      <c r="G1044">
        <v>2016</v>
      </c>
      <c r="H1044" s="9">
        <v>0</v>
      </c>
      <c r="I1044" s="9">
        <v>0</v>
      </c>
      <c r="J1044" s="9">
        <v>0</v>
      </c>
    </row>
    <row r="1045" spans="1:10" x14ac:dyDescent="0.25">
      <c r="A1045" t="s">
        <v>152</v>
      </c>
      <c r="B1045" t="s">
        <v>144</v>
      </c>
      <c r="C1045" s="7" t="s">
        <v>3</v>
      </c>
      <c r="D1045" t="s">
        <v>15</v>
      </c>
      <c r="E1045" t="s">
        <v>35</v>
      </c>
      <c r="F1045" t="s">
        <v>7</v>
      </c>
      <c r="G1045">
        <v>2016</v>
      </c>
      <c r="H1045" s="9">
        <v>0</v>
      </c>
      <c r="I1045" s="9">
        <v>0</v>
      </c>
      <c r="J1045" s="9">
        <v>0</v>
      </c>
    </row>
    <row r="1046" spans="1:10" x14ac:dyDescent="0.25">
      <c r="A1046" t="s">
        <v>152</v>
      </c>
      <c r="B1046" t="s">
        <v>144</v>
      </c>
      <c r="C1046" s="7" t="s">
        <v>1</v>
      </c>
      <c r="D1046" t="s">
        <v>16</v>
      </c>
      <c r="E1046" t="s">
        <v>35</v>
      </c>
      <c r="F1046" t="s">
        <v>97</v>
      </c>
      <c r="G1046">
        <v>2016</v>
      </c>
      <c r="H1046" s="9">
        <v>0.30286197443599999</v>
      </c>
      <c r="I1046" s="9">
        <v>0.32538122292100002</v>
      </c>
      <c r="J1046" s="9">
        <v>0.28182406822200001</v>
      </c>
    </row>
    <row r="1047" spans="1:10" x14ac:dyDescent="0.25">
      <c r="A1047" t="s">
        <v>152</v>
      </c>
      <c r="B1047" t="s">
        <v>144</v>
      </c>
      <c r="C1047" s="7" t="s">
        <v>3</v>
      </c>
      <c r="D1047" t="s">
        <v>16</v>
      </c>
      <c r="E1047" t="s">
        <v>35</v>
      </c>
      <c r="F1047" t="s">
        <v>97</v>
      </c>
      <c r="G1047">
        <v>2016</v>
      </c>
      <c r="H1047" s="9">
        <v>0.17918919980100001</v>
      </c>
      <c r="I1047" s="9">
        <v>0.196710136029</v>
      </c>
      <c r="J1047" s="9">
        <v>0.16692456539100001</v>
      </c>
    </row>
    <row r="1048" spans="1:10" x14ac:dyDescent="0.25">
      <c r="A1048" t="s">
        <v>152</v>
      </c>
      <c r="B1048" t="s">
        <v>144</v>
      </c>
      <c r="C1048" s="7" t="s">
        <v>1</v>
      </c>
      <c r="D1048" t="s">
        <v>16</v>
      </c>
      <c r="E1048" t="s">
        <v>35</v>
      </c>
      <c r="F1048" t="s">
        <v>146</v>
      </c>
      <c r="G1048">
        <v>2016</v>
      </c>
      <c r="H1048" s="9">
        <v>1.9661654203899999E-7</v>
      </c>
      <c r="I1048" s="9">
        <v>2.4729593612500001E-7</v>
      </c>
      <c r="J1048" s="9">
        <v>1.55687752417E-7</v>
      </c>
    </row>
    <row r="1049" spans="1:10" x14ac:dyDescent="0.25">
      <c r="A1049" t="s">
        <v>152</v>
      </c>
      <c r="B1049" t="s">
        <v>144</v>
      </c>
      <c r="C1049" s="7" t="s">
        <v>3</v>
      </c>
      <c r="D1049" t="s">
        <v>16</v>
      </c>
      <c r="E1049" t="s">
        <v>35</v>
      </c>
      <c r="F1049" t="s">
        <v>146</v>
      </c>
      <c r="G1049">
        <v>2016</v>
      </c>
      <c r="H1049" s="9">
        <v>1.04950742776E-7</v>
      </c>
      <c r="I1049" s="9">
        <v>1.32255289689E-7</v>
      </c>
      <c r="J1049" s="9">
        <v>8.3078457164000006E-8</v>
      </c>
    </row>
    <row r="1050" spans="1:10" x14ac:dyDescent="0.25">
      <c r="A1050" t="s">
        <v>152</v>
      </c>
      <c r="B1050" t="s">
        <v>144</v>
      </c>
      <c r="C1050" s="7" t="s">
        <v>1</v>
      </c>
      <c r="D1050" t="s">
        <v>16</v>
      </c>
      <c r="E1050" t="s">
        <v>35</v>
      </c>
      <c r="F1050" t="s">
        <v>7</v>
      </c>
      <c r="G1050">
        <v>2016</v>
      </c>
      <c r="H1050" s="9">
        <v>0.12219013915299901</v>
      </c>
      <c r="I1050" s="9">
        <v>0.13127556531499901</v>
      </c>
      <c r="J1050" s="9">
        <v>0.11370236285599999</v>
      </c>
    </row>
    <row r="1051" spans="1:10" x14ac:dyDescent="0.25">
      <c r="A1051" t="s">
        <v>152</v>
      </c>
      <c r="B1051" t="s">
        <v>144</v>
      </c>
      <c r="C1051" s="7" t="s">
        <v>3</v>
      </c>
      <c r="D1051" t="s">
        <v>16</v>
      </c>
      <c r="E1051" t="s">
        <v>35</v>
      </c>
      <c r="F1051" t="s">
        <v>7</v>
      </c>
      <c r="G1051">
        <v>2016</v>
      </c>
      <c r="H1051" s="9">
        <v>7.6930569203899998E-2</v>
      </c>
      <c r="I1051" s="9">
        <v>8.4452761381200003E-2</v>
      </c>
      <c r="J1051" s="9">
        <v>7.1665043674099996E-2</v>
      </c>
    </row>
    <row r="1052" spans="1:10" x14ac:dyDescent="0.25">
      <c r="A1052" t="s">
        <v>152</v>
      </c>
      <c r="B1052" t="s">
        <v>144</v>
      </c>
      <c r="C1052" s="7" t="s">
        <v>1</v>
      </c>
      <c r="D1052" t="s">
        <v>17</v>
      </c>
      <c r="E1052" t="s">
        <v>35</v>
      </c>
      <c r="F1052" t="s">
        <v>97</v>
      </c>
      <c r="G1052">
        <v>2016</v>
      </c>
      <c r="H1052" s="9">
        <v>1.37704030226</v>
      </c>
      <c r="I1052" s="9">
        <v>1.4822368133999999</v>
      </c>
      <c r="J1052" s="9">
        <v>1.28021235314</v>
      </c>
    </row>
    <row r="1053" spans="1:10" x14ac:dyDescent="0.25">
      <c r="A1053" t="s">
        <v>152</v>
      </c>
      <c r="B1053" t="s">
        <v>144</v>
      </c>
      <c r="C1053" s="7" t="s">
        <v>3</v>
      </c>
      <c r="D1053" t="s">
        <v>17</v>
      </c>
      <c r="E1053" t="s">
        <v>35</v>
      </c>
      <c r="F1053" t="s">
        <v>97</v>
      </c>
      <c r="G1053">
        <v>2016</v>
      </c>
      <c r="H1053" s="9">
        <v>1.30324584514</v>
      </c>
      <c r="I1053" s="9">
        <v>1.41575894339</v>
      </c>
      <c r="J1053" s="9">
        <v>1.2039702005799999</v>
      </c>
    </row>
    <row r="1054" spans="1:10" x14ac:dyDescent="0.25">
      <c r="A1054" t="s">
        <v>152</v>
      </c>
      <c r="B1054" t="s">
        <v>144</v>
      </c>
      <c r="C1054" s="7" t="s">
        <v>1</v>
      </c>
      <c r="D1054" t="s">
        <v>17</v>
      </c>
      <c r="E1054" t="s">
        <v>35</v>
      </c>
      <c r="F1054" t="s">
        <v>146</v>
      </c>
      <c r="G1054">
        <v>2016</v>
      </c>
      <c r="H1054" s="9">
        <v>7.9247443482199999E-7</v>
      </c>
      <c r="I1054" s="9">
        <v>9.8916839037899991E-7</v>
      </c>
      <c r="J1054" s="9">
        <v>6.08461609253E-7</v>
      </c>
    </row>
    <row r="1055" spans="1:10" x14ac:dyDescent="0.25">
      <c r="A1055" t="s">
        <v>152</v>
      </c>
      <c r="B1055" t="s">
        <v>144</v>
      </c>
      <c r="C1055" s="7" t="s">
        <v>3</v>
      </c>
      <c r="D1055" t="s">
        <v>17</v>
      </c>
      <c r="E1055" t="s">
        <v>35</v>
      </c>
      <c r="F1055" t="s">
        <v>146</v>
      </c>
      <c r="G1055">
        <v>2016</v>
      </c>
      <c r="H1055" s="9">
        <v>5.8913824091100004E-7</v>
      </c>
      <c r="I1055" s="9">
        <v>7.3666702134699995E-7</v>
      </c>
      <c r="J1055" s="9">
        <v>4.5994164394299999E-7</v>
      </c>
    </row>
    <row r="1056" spans="1:10" x14ac:dyDescent="0.25">
      <c r="A1056" t="s">
        <v>152</v>
      </c>
      <c r="B1056" t="s">
        <v>144</v>
      </c>
      <c r="C1056" s="7" t="s">
        <v>1</v>
      </c>
      <c r="D1056" t="s">
        <v>17</v>
      </c>
      <c r="E1056" t="s">
        <v>35</v>
      </c>
      <c r="F1056" t="s">
        <v>7</v>
      </c>
      <c r="G1056">
        <v>2016</v>
      </c>
      <c r="H1056" s="9">
        <v>0.46697337028199998</v>
      </c>
      <c r="I1056" s="9">
        <v>0.50264695896699996</v>
      </c>
      <c r="J1056" s="9">
        <v>0.434137676463</v>
      </c>
    </row>
    <row r="1057" spans="1:10" x14ac:dyDescent="0.25">
      <c r="A1057" t="s">
        <v>152</v>
      </c>
      <c r="B1057" t="s">
        <v>144</v>
      </c>
      <c r="C1057" s="7" t="s">
        <v>3</v>
      </c>
      <c r="D1057" t="s">
        <v>17</v>
      </c>
      <c r="E1057" t="s">
        <v>35</v>
      </c>
      <c r="F1057" t="s">
        <v>7</v>
      </c>
      <c r="G1057">
        <v>2016</v>
      </c>
      <c r="H1057" s="9">
        <v>0.43267737878699902</v>
      </c>
      <c r="I1057" s="9">
        <v>0.47003170653299903</v>
      </c>
      <c r="J1057" s="9">
        <v>0.39971788321199903</v>
      </c>
    </row>
    <row r="1058" spans="1:10" x14ac:dyDescent="0.25">
      <c r="A1058" t="s">
        <v>152</v>
      </c>
      <c r="B1058" t="s">
        <v>144</v>
      </c>
      <c r="C1058" s="7" t="s">
        <v>1</v>
      </c>
      <c r="D1058" t="s">
        <v>18</v>
      </c>
      <c r="E1058" t="s">
        <v>35</v>
      </c>
      <c r="F1058" t="s">
        <v>97</v>
      </c>
      <c r="G1058">
        <v>2016</v>
      </c>
      <c r="H1058" s="9">
        <v>4.7878533127400003</v>
      </c>
      <c r="I1058" s="9">
        <v>5.2726361871899998</v>
      </c>
      <c r="J1058" s="9">
        <v>4.42915714993</v>
      </c>
    </row>
    <row r="1059" spans="1:10" x14ac:dyDescent="0.25">
      <c r="A1059" t="s">
        <v>152</v>
      </c>
      <c r="B1059" t="s">
        <v>144</v>
      </c>
      <c r="C1059" s="7" t="s">
        <v>3</v>
      </c>
      <c r="D1059" t="s">
        <v>18</v>
      </c>
      <c r="E1059" t="s">
        <v>35</v>
      </c>
      <c r="F1059" t="s">
        <v>97</v>
      </c>
      <c r="G1059">
        <v>2016</v>
      </c>
      <c r="H1059" s="9">
        <v>4.5951673851899999</v>
      </c>
      <c r="I1059" s="9">
        <v>5.2849505475700003</v>
      </c>
      <c r="J1059" s="9">
        <v>4.1700420626000003</v>
      </c>
    </row>
    <row r="1060" spans="1:10" x14ac:dyDescent="0.25">
      <c r="A1060" t="s">
        <v>152</v>
      </c>
      <c r="B1060" t="s">
        <v>144</v>
      </c>
      <c r="C1060" s="7" t="s">
        <v>1</v>
      </c>
      <c r="D1060" t="s">
        <v>18</v>
      </c>
      <c r="E1060" t="s">
        <v>35</v>
      </c>
      <c r="F1060" t="s">
        <v>146</v>
      </c>
      <c r="G1060">
        <v>2016</v>
      </c>
      <c r="H1060" s="9">
        <v>1.90000424075E-6</v>
      </c>
      <c r="I1060" s="9">
        <v>2.3127510485500001E-6</v>
      </c>
      <c r="J1060" s="9">
        <v>1.5296262206400001E-6</v>
      </c>
    </row>
    <row r="1061" spans="1:10" x14ac:dyDescent="0.25">
      <c r="A1061" t="s">
        <v>152</v>
      </c>
      <c r="B1061" t="s">
        <v>144</v>
      </c>
      <c r="C1061" s="7" t="s">
        <v>3</v>
      </c>
      <c r="D1061" t="s">
        <v>18</v>
      </c>
      <c r="E1061" t="s">
        <v>35</v>
      </c>
      <c r="F1061" t="s">
        <v>146</v>
      </c>
      <c r="G1061">
        <v>2016</v>
      </c>
      <c r="H1061" s="9">
        <v>1.41578101636E-6</v>
      </c>
      <c r="I1061" s="9">
        <v>1.76014845417E-6</v>
      </c>
      <c r="J1061" s="9">
        <v>1.12098737566E-6</v>
      </c>
    </row>
    <row r="1062" spans="1:10" x14ac:dyDescent="0.25">
      <c r="A1062" t="s">
        <v>152</v>
      </c>
      <c r="B1062" t="s">
        <v>144</v>
      </c>
      <c r="C1062" s="7" t="s">
        <v>1</v>
      </c>
      <c r="D1062" t="s">
        <v>18</v>
      </c>
      <c r="E1062" t="s">
        <v>35</v>
      </c>
      <c r="F1062" t="s">
        <v>7</v>
      </c>
      <c r="G1062">
        <v>2016</v>
      </c>
      <c r="H1062" s="9">
        <v>1.16503610194</v>
      </c>
      <c r="I1062" s="9">
        <v>1.2829991040299999</v>
      </c>
      <c r="J1062" s="9">
        <v>1.0777539836299901</v>
      </c>
    </row>
    <row r="1063" spans="1:10" x14ac:dyDescent="0.25">
      <c r="A1063" t="s">
        <v>152</v>
      </c>
      <c r="B1063" t="s">
        <v>144</v>
      </c>
      <c r="C1063" s="7" t="s">
        <v>3</v>
      </c>
      <c r="D1063" t="s">
        <v>18</v>
      </c>
      <c r="E1063" t="s">
        <v>35</v>
      </c>
      <c r="F1063" t="s">
        <v>7</v>
      </c>
      <c r="G1063">
        <v>2016</v>
      </c>
      <c r="H1063" s="9">
        <v>1.0755592603299999</v>
      </c>
      <c r="I1063" s="9">
        <v>1.2370120662299999</v>
      </c>
      <c r="J1063" s="9">
        <v>0.976053096753</v>
      </c>
    </row>
    <row r="1064" spans="1:10" x14ac:dyDescent="0.25">
      <c r="A1064" t="s">
        <v>152</v>
      </c>
      <c r="B1064" t="s">
        <v>144</v>
      </c>
      <c r="C1064" s="7" t="s">
        <v>1</v>
      </c>
      <c r="D1064" t="s">
        <v>19</v>
      </c>
      <c r="E1064" t="s">
        <v>35</v>
      </c>
      <c r="F1064" t="s">
        <v>97</v>
      </c>
      <c r="G1064">
        <v>2016</v>
      </c>
      <c r="H1064" s="9">
        <v>11.063545813999999</v>
      </c>
      <c r="I1064" s="9">
        <v>12.3914473066</v>
      </c>
      <c r="J1064" s="9">
        <v>10.241716825899999</v>
      </c>
    </row>
    <row r="1065" spans="1:10" x14ac:dyDescent="0.25">
      <c r="A1065" t="s">
        <v>152</v>
      </c>
      <c r="B1065" t="s">
        <v>144</v>
      </c>
      <c r="C1065" s="7" t="s">
        <v>3</v>
      </c>
      <c r="D1065" t="s">
        <v>19</v>
      </c>
      <c r="E1065" t="s">
        <v>35</v>
      </c>
      <c r="F1065" t="s">
        <v>97</v>
      </c>
      <c r="G1065">
        <v>2016</v>
      </c>
      <c r="H1065" s="9">
        <v>10.596182752300001</v>
      </c>
      <c r="I1065" s="9">
        <v>11.6924383476</v>
      </c>
      <c r="J1065" s="9">
        <v>9.8369431086999999</v>
      </c>
    </row>
    <row r="1066" spans="1:10" x14ac:dyDescent="0.25">
      <c r="A1066" t="s">
        <v>152</v>
      </c>
      <c r="B1066" t="s">
        <v>144</v>
      </c>
      <c r="C1066" s="7" t="s">
        <v>1</v>
      </c>
      <c r="D1066" t="s">
        <v>19</v>
      </c>
      <c r="E1066" t="s">
        <v>35</v>
      </c>
      <c r="F1066" t="s">
        <v>146</v>
      </c>
      <c r="G1066">
        <v>2016</v>
      </c>
      <c r="H1066" s="9">
        <v>3.9821953031400003E-6</v>
      </c>
      <c r="I1066" s="9">
        <v>4.80880373152E-6</v>
      </c>
      <c r="J1066" s="9">
        <v>3.1956003776900002E-6</v>
      </c>
    </row>
    <row r="1067" spans="1:10" x14ac:dyDescent="0.25">
      <c r="A1067" t="s">
        <v>152</v>
      </c>
      <c r="B1067" t="s">
        <v>144</v>
      </c>
      <c r="C1067" s="7" t="s">
        <v>3</v>
      </c>
      <c r="D1067" t="s">
        <v>19</v>
      </c>
      <c r="E1067" t="s">
        <v>35</v>
      </c>
      <c r="F1067" t="s">
        <v>146</v>
      </c>
      <c r="G1067">
        <v>2016</v>
      </c>
      <c r="H1067" s="9">
        <v>3.2784060051199999E-6</v>
      </c>
      <c r="I1067" s="9">
        <v>3.9717949304599997E-6</v>
      </c>
      <c r="J1067" s="9">
        <v>2.6215750622100002E-6</v>
      </c>
    </row>
    <row r="1068" spans="1:10" x14ac:dyDescent="0.25">
      <c r="A1068" t="s">
        <v>152</v>
      </c>
      <c r="B1068" t="s">
        <v>144</v>
      </c>
      <c r="C1068" s="7" t="s">
        <v>1</v>
      </c>
      <c r="D1068" t="s">
        <v>19</v>
      </c>
      <c r="E1068" t="s">
        <v>35</v>
      </c>
      <c r="F1068" t="s">
        <v>7</v>
      </c>
      <c r="G1068">
        <v>2016</v>
      </c>
      <c r="H1068" s="9">
        <v>2.5102190434299998</v>
      </c>
      <c r="I1068" s="9">
        <v>2.8115079493899899</v>
      </c>
      <c r="J1068" s="9">
        <v>2.3237534372700002</v>
      </c>
    </row>
    <row r="1069" spans="1:10" x14ac:dyDescent="0.25">
      <c r="A1069" t="s">
        <v>152</v>
      </c>
      <c r="B1069" t="s">
        <v>144</v>
      </c>
      <c r="C1069" s="7" t="s">
        <v>3</v>
      </c>
      <c r="D1069" t="s">
        <v>19</v>
      </c>
      <c r="E1069" t="s">
        <v>35</v>
      </c>
      <c r="F1069" t="s">
        <v>7</v>
      </c>
      <c r="G1069">
        <v>2016</v>
      </c>
      <c r="H1069" s="9">
        <v>2.5174160889700001</v>
      </c>
      <c r="I1069" s="9">
        <v>2.77786190589</v>
      </c>
      <c r="J1069" s="9">
        <v>2.3370377264100002</v>
      </c>
    </row>
    <row r="1070" spans="1:10" x14ac:dyDescent="0.25">
      <c r="A1070" t="s">
        <v>152</v>
      </c>
      <c r="B1070" t="s">
        <v>144</v>
      </c>
      <c r="C1070" s="7" t="s">
        <v>1</v>
      </c>
      <c r="D1070" t="s">
        <v>20</v>
      </c>
      <c r="E1070" t="s">
        <v>35</v>
      </c>
      <c r="F1070" t="s">
        <v>97</v>
      </c>
      <c r="G1070">
        <v>2016</v>
      </c>
      <c r="H1070" s="9">
        <v>22.6496858169</v>
      </c>
      <c r="I1070" s="9">
        <v>24.8439544274</v>
      </c>
      <c r="J1070" s="9">
        <v>20.9821701728</v>
      </c>
    </row>
    <row r="1071" spans="1:10" x14ac:dyDescent="0.25">
      <c r="A1071" t="s">
        <v>152</v>
      </c>
      <c r="B1071" t="s">
        <v>144</v>
      </c>
      <c r="C1071" s="7" t="s">
        <v>3</v>
      </c>
      <c r="D1071" t="s">
        <v>20</v>
      </c>
      <c r="E1071" t="s">
        <v>35</v>
      </c>
      <c r="F1071" t="s">
        <v>97</v>
      </c>
      <c r="G1071">
        <v>2016</v>
      </c>
      <c r="H1071" s="9">
        <v>19.613368402399999</v>
      </c>
      <c r="I1071" s="9">
        <v>21.848137296499999</v>
      </c>
      <c r="J1071" s="9">
        <v>18.338667339499999</v>
      </c>
    </row>
    <row r="1072" spans="1:10" x14ac:dyDescent="0.25">
      <c r="A1072" t="s">
        <v>152</v>
      </c>
      <c r="B1072" t="s">
        <v>144</v>
      </c>
      <c r="C1072" s="7" t="s">
        <v>1</v>
      </c>
      <c r="D1072" t="s">
        <v>20</v>
      </c>
      <c r="E1072" t="s">
        <v>35</v>
      </c>
      <c r="F1072" t="s">
        <v>146</v>
      </c>
      <c r="G1072">
        <v>2016</v>
      </c>
      <c r="H1072" s="9">
        <v>9.7789511939899996E-6</v>
      </c>
      <c r="I1072" s="9">
        <v>1.1999239806E-5</v>
      </c>
      <c r="J1072" s="9">
        <v>7.7936416223899992E-6</v>
      </c>
    </row>
    <row r="1073" spans="1:10" x14ac:dyDescent="0.25">
      <c r="A1073" t="s">
        <v>152</v>
      </c>
      <c r="B1073" t="s">
        <v>144</v>
      </c>
      <c r="C1073" s="7" t="s">
        <v>3</v>
      </c>
      <c r="D1073" t="s">
        <v>20</v>
      </c>
      <c r="E1073" t="s">
        <v>35</v>
      </c>
      <c r="F1073" t="s">
        <v>146</v>
      </c>
      <c r="G1073">
        <v>2016</v>
      </c>
      <c r="H1073" s="9">
        <v>7.6876059759499992E-6</v>
      </c>
      <c r="I1073" s="9">
        <v>9.5075777302599999E-6</v>
      </c>
      <c r="J1073" s="9">
        <v>6.0600989275799997E-6</v>
      </c>
    </row>
    <row r="1074" spans="1:10" x14ac:dyDescent="0.25">
      <c r="A1074" t="s">
        <v>152</v>
      </c>
      <c r="B1074" t="s">
        <v>144</v>
      </c>
      <c r="C1074" s="7" t="s">
        <v>1</v>
      </c>
      <c r="D1074" t="s">
        <v>20</v>
      </c>
      <c r="E1074" t="s">
        <v>35</v>
      </c>
      <c r="F1074" t="s">
        <v>7</v>
      </c>
      <c r="G1074">
        <v>2016</v>
      </c>
      <c r="H1074" s="9">
        <v>6.2462867683600001</v>
      </c>
      <c r="I1074" s="9">
        <v>6.8514179432200004</v>
      </c>
      <c r="J1074" s="9">
        <v>5.7864225129399998</v>
      </c>
    </row>
    <row r="1075" spans="1:10" x14ac:dyDescent="0.25">
      <c r="A1075" t="s">
        <v>152</v>
      </c>
      <c r="B1075" t="s">
        <v>144</v>
      </c>
      <c r="C1075" s="7" t="s">
        <v>3</v>
      </c>
      <c r="D1075" t="s">
        <v>20</v>
      </c>
      <c r="E1075" t="s">
        <v>35</v>
      </c>
      <c r="F1075" t="s">
        <v>7</v>
      </c>
      <c r="G1075">
        <v>2016</v>
      </c>
      <c r="H1075" s="9">
        <v>5.7336036227399996</v>
      </c>
      <c r="I1075" s="9">
        <v>6.3868967626100002</v>
      </c>
      <c r="J1075" s="9">
        <v>5.36096846482</v>
      </c>
    </row>
    <row r="1076" spans="1:10" x14ac:dyDescent="0.25">
      <c r="A1076" t="s">
        <v>152</v>
      </c>
      <c r="B1076" t="s">
        <v>144</v>
      </c>
      <c r="C1076" s="7" t="s">
        <v>1</v>
      </c>
      <c r="D1076" t="s">
        <v>21</v>
      </c>
      <c r="E1076" t="s">
        <v>35</v>
      </c>
      <c r="F1076" t="s">
        <v>97</v>
      </c>
      <c r="G1076">
        <v>2016</v>
      </c>
      <c r="H1076" s="9">
        <v>47.386468294399997</v>
      </c>
      <c r="I1076" s="9">
        <v>51.6265302053</v>
      </c>
      <c r="J1076" s="9">
        <v>44.318965975300003</v>
      </c>
    </row>
    <row r="1077" spans="1:10" x14ac:dyDescent="0.25">
      <c r="A1077" t="s">
        <v>152</v>
      </c>
      <c r="B1077" t="s">
        <v>144</v>
      </c>
      <c r="C1077" s="7" t="s">
        <v>3</v>
      </c>
      <c r="D1077" t="s">
        <v>21</v>
      </c>
      <c r="E1077" t="s">
        <v>35</v>
      </c>
      <c r="F1077" t="s">
        <v>97</v>
      </c>
      <c r="G1077">
        <v>2016</v>
      </c>
      <c r="H1077" s="9">
        <v>45.031694495000004</v>
      </c>
      <c r="I1077" s="9">
        <v>48.549826296699997</v>
      </c>
      <c r="J1077" s="9">
        <v>42.093907920100001</v>
      </c>
    </row>
    <row r="1078" spans="1:10" x14ac:dyDescent="0.25">
      <c r="A1078" t="s">
        <v>152</v>
      </c>
      <c r="B1078" t="s">
        <v>144</v>
      </c>
      <c r="C1078" s="7" t="s">
        <v>1</v>
      </c>
      <c r="D1078" t="s">
        <v>21</v>
      </c>
      <c r="E1078" t="s">
        <v>35</v>
      </c>
      <c r="F1078" t="s">
        <v>146</v>
      </c>
      <c r="G1078">
        <v>2016</v>
      </c>
      <c r="H1078" s="9">
        <v>2.25608388039E-5</v>
      </c>
      <c r="I1078" s="9">
        <v>2.7461362221600001E-5</v>
      </c>
      <c r="J1078" s="9">
        <v>1.81816917455E-5</v>
      </c>
    </row>
    <row r="1079" spans="1:10" x14ac:dyDescent="0.25">
      <c r="A1079" t="s">
        <v>152</v>
      </c>
      <c r="B1079" t="s">
        <v>144</v>
      </c>
      <c r="C1079" s="7" t="s">
        <v>3</v>
      </c>
      <c r="D1079" t="s">
        <v>21</v>
      </c>
      <c r="E1079" t="s">
        <v>35</v>
      </c>
      <c r="F1079" t="s">
        <v>146</v>
      </c>
      <c r="G1079">
        <v>2016</v>
      </c>
      <c r="H1079" s="9">
        <v>1.9577184384199999E-5</v>
      </c>
      <c r="I1079" s="9">
        <v>2.3444504567399999E-5</v>
      </c>
      <c r="J1079" s="9">
        <v>1.5899111477200001E-5</v>
      </c>
    </row>
    <row r="1080" spans="1:10" x14ac:dyDescent="0.25">
      <c r="A1080" t="s">
        <v>152</v>
      </c>
      <c r="B1080" t="s">
        <v>144</v>
      </c>
      <c r="C1080" s="7" t="s">
        <v>1</v>
      </c>
      <c r="D1080" t="s">
        <v>21</v>
      </c>
      <c r="E1080" t="s">
        <v>35</v>
      </c>
      <c r="F1080" t="s">
        <v>7</v>
      </c>
      <c r="G1080">
        <v>2016</v>
      </c>
      <c r="H1080" s="9">
        <v>13.968010190699999</v>
      </c>
      <c r="I1080" s="9">
        <v>15.2178443757</v>
      </c>
      <c r="J1080" s="9">
        <v>13.0638089452</v>
      </c>
    </row>
    <row r="1081" spans="1:10" x14ac:dyDescent="0.25">
      <c r="A1081" t="s">
        <v>152</v>
      </c>
      <c r="B1081" t="s">
        <v>144</v>
      </c>
      <c r="C1081" s="7" t="s">
        <v>3</v>
      </c>
      <c r="D1081" t="s">
        <v>21</v>
      </c>
      <c r="E1081" t="s">
        <v>35</v>
      </c>
      <c r="F1081" t="s">
        <v>7</v>
      </c>
      <c r="G1081">
        <v>2016</v>
      </c>
      <c r="H1081" s="9">
        <v>13.6972989499</v>
      </c>
      <c r="I1081" s="9">
        <v>14.767409759</v>
      </c>
      <c r="J1081" s="9">
        <v>12.8037118571</v>
      </c>
    </row>
    <row r="1082" spans="1:10" x14ac:dyDescent="0.25">
      <c r="A1082" t="s">
        <v>152</v>
      </c>
      <c r="B1082" t="s">
        <v>144</v>
      </c>
      <c r="C1082" s="7" t="s">
        <v>1</v>
      </c>
      <c r="D1082" t="s">
        <v>22</v>
      </c>
      <c r="E1082" t="s">
        <v>35</v>
      </c>
      <c r="F1082" t="s">
        <v>97</v>
      </c>
      <c r="G1082">
        <v>2016</v>
      </c>
      <c r="H1082" s="9">
        <v>80.606207200900002</v>
      </c>
      <c r="I1082" s="9">
        <v>86.899313801399998</v>
      </c>
      <c r="J1082" s="9">
        <v>75.487934527899995</v>
      </c>
    </row>
    <row r="1083" spans="1:10" x14ac:dyDescent="0.25">
      <c r="A1083" t="s">
        <v>152</v>
      </c>
      <c r="B1083" t="s">
        <v>144</v>
      </c>
      <c r="C1083" s="7" t="s">
        <v>3</v>
      </c>
      <c r="D1083" t="s">
        <v>22</v>
      </c>
      <c r="E1083" t="s">
        <v>35</v>
      </c>
      <c r="F1083" t="s">
        <v>97</v>
      </c>
      <c r="G1083">
        <v>2016</v>
      </c>
      <c r="H1083" s="9">
        <v>71.856675401000004</v>
      </c>
      <c r="I1083" s="9">
        <v>76.643995482099996</v>
      </c>
      <c r="J1083" s="9">
        <v>67.268771627800007</v>
      </c>
    </row>
    <row r="1084" spans="1:10" x14ac:dyDescent="0.25">
      <c r="A1084" t="s">
        <v>152</v>
      </c>
      <c r="B1084" t="s">
        <v>144</v>
      </c>
      <c r="C1084" s="7" t="s">
        <v>1</v>
      </c>
      <c r="D1084" t="s">
        <v>22</v>
      </c>
      <c r="E1084" t="s">
        <v>35</v>
      </c>
      <c r="F1084" t="s">
        <v>146</v>
      </c>
      <c r="G1084">
        <v>2016</v>
      </c>
      <c r="H1084" s="9">
        <v>4.3267440946299999E-5</v>
      </c>
      <c r="I1084" s="9">
        <v>5.1567836953100002E-5</v>
      </c>
      <c r="J1084" s="9">
        <v>3.5928675348699997E-5</v>
      </c>
    </row>
    <row r="1085" spans="1:10" x14ac:dyDescent="0.25">
      <c r="A1085" t="s">
        <v>152</v>
      </c>
      <c r="B1085" t="s">
        <v>144</v>
      </c>
      <c r="C1085" s="7" t="s">
        <v>3</v>
      </c>
      <c r="D1085" t="s">
        <v>22</v>
      </c>
      <c r="E1085" t="s">
        <v>35</v>
      </c>
      <c r="F1085" t="s">
        <v>146</v>
      </c>
      <c r="G1085">
        <v>2016</v>
      </c>
      <c r="H1085" s="9">
        <v>3.4578284231399999E-5</v>
      </c>
      <c r="I1085" s="9">
        <v>4.1173087538399998E-5</v>
      </c>
      <c r="J1085" s="9">
        <v>2.84119918329E-5</v>
      </c>
    </row>
    <row r="1086" spans="1:10" x14ac:dyDescent="0.25">
      <c r="A1086" t="s">
        <v>152</v>
      </c>
      <c r="B1086" t="s">
        <v>144</v>
      </c>
      <c r="C1086" s="7" t="s">
        <v>1</v>
      </c>
      <c r="D1086" t="s">
        <v>22</v>
      </c>
      <c r="E1086" t="s">
        <v>35</v>
      </c>
      <c r="F1086" t="s">
        <v>7</v>
      </c>
      <c r="G1086">
        <v>2016</v>
      </c>
      <c r="H1086" s="9">
        <v>25.673349000399998</v>
      </c>
      <c r="I1086" s="9">
        <v>27.677724688799898</v>
      </c>
      <c r="J1086" s="9">
        <v>24.043161882299898</v>
      </c>
    </row>
    <row r="1087" spans="1:10" x14ac:dyDescent="0.25">
      <c r="A1087" t="s">
        <v>152</v>
      </c>
      <c r="B1087" t="s">
        <v>144</v>
      </c>
      <c r="C1087" s="7" t="s">
        <v>3</v>
      </c>
      <c r="D1087" t="s">
        <v>22</v>
      </c>
      <c r="E1087" t="s">
        <v>35</v>
      </c>
      <c r="F1087" t="s">
        <v>7</v>
      </c>
      <c r="G1087">
        <v>2016</v>
      </c>
      <c r="H1087" s="9">
        <v>22.683749876299999</v>
      </c>
      <c r="I1087" s="9">
        <v>24.195013383700001</v>
      </c>
      <c r="J1087" s="9">
        <v>21.235438204899999</v>
      </c>
    </row>
    <row r="1088" spans="1:10" x14ac:dyDescent="0.25">
      <c r="A1088" t="s">
        <v>152</v>
      </c>
      <c r="B1088" t="s">
        <v>144</v>
      </c>
      <c r="C1088" s="7" t="s">
        <v>1</v>
      </c>
      <c r="D1088" t="s">
        <v>23</v>
      </c>
      <c r="E1088" t="s">
        <v>35</v>
      </c>
      <c r="F1088" t="s">
        <v>97</v>
      </c>
      <c r="G1088">
        <v>2016</v>
      </c>
      <c r="H1088" s="9">
        <v>131.58333197900001</v>
      </c>
      <c r="I1088" s="9">
        <v>140.45764109999999</v>
      </c>
      <c r="J1088" s="9">
        <v>123.042287738</v>
      </c>
    </row>
    <row r="1089" spans="1:10" x14ac:dyDescent="0.25">
      <c r="A1089" t="s">
        <v>152</v>
      </c>
      <c r="B1089" t="s">
        <v>144</v>
      </c>
      <c r="C1089" s="7" t="s">
        <v>3</v>
      </c>
      <c r="D1089" t="s">
        <v>23</v>
      </c>
      <c r="E1089" t="s">
        <v>35</v>
      </c>
      <c r="F1089" t="s">
        <v>97</v>
      </c>
      <c r="G1089">
        <v>2016</v>
      </c>
      <c r="H1089" s="9">
        <v>108.282707285</v>
      </c>
      <c r="I1089" s="9">
        <v>114.572595234</v>
      </c>
      <c r="J1089" s="9">
        <v>102.204830323</v>
      </c>
    </row>
    <row r="1090" spans="1:10" x14ac:dyDescent="0.25">
      <c r="A1090" t="s">
        <v>152</v>
      </c>
      <c r="B1090" t="s">
        <v>144</v>
      </c>
      <c r="C1090" s="7" t="s">
        <v>1</v>
      </c>
      <c r="D1090" t="s">
        <v>23</v>
      </c>
      <c r="E1090" t="s">
        <v>35</v>
      </c>
      <c r="F1090" t="s">
        <v>146</v>
      </c>
      <c r="G1090">
        <v>2016</v>
      </c>
      <c r="H1090" s="9">
        <v>8.4850649350199996E-5</v>
      </c>
      <c r="I1090" s="9">
        <v>1.0294288673000001E-4</v>
      </c>
      <c r="J1090" s="9">
        <v>6.8726174122899996E-5</v>
      </c>
    </row>
    <row r="1091" spans="1:10" x14ac:dyDescent="0.25">
      <c r="A1091" t="s">
        <v>152</v>
      </c>
      <c r="B1091" t="s">
        <v>144</v>
      </c>
      <c r="C1091" s="7" t="s">
        <v>3</v>
      </c>
      <c r="D1091" t="s">
        <v>23</v>
      </c>
      <c r="E1091" t="s">
        <v>35</v>
      </c>
      <c r="F1091" t="s">
        <v>146</v>
      </c>
      <c r="G1091">
        <v>2016</v>
      </c>
      <c r="H1091" s="9">
        <v>6.3635266007099997E-5</v>
      </c>
      <c r="I1091" s="9">
        <v>7.7201213826099996E-5</v>
      </c>
      <c r="J1091" s="9">
        <v>5.2021010894999999E-5</v>
      </c>
    </row>
    <row r="1092" spans="1:10" x14ac:dyDescent="0.25">
      <c r="A1092" t="s">
        <v>152</v>
      </c>
      <c r="B1092" t="s">
        <v>144</v>
      </c>
      <c r="C1092" s="7" t="s">
        <v>1</v>
      </c>
      <c r="D1092" t="s">
        <v>23</v>
      </c>
      <c r="E1092" t="s">
        <v>35</v>
      </c>
      <c r="F1092" t="s">
        <v>7</v>
      </c>
      <c r="G1092">
        <v>2016</v>
      </c>
      <c r="H1092" s="9">
        <v>50.134800264600003</v>
      </c>
      <c r="I1092" s="9">
        <v>53.516016627999903</v>
      </c>
      <c r="J1092" s="9">
        <v>46.880561747999998</v>
      </c>
    </row>
    <row r="1093" spans="1:10" x14ac:dyDescent="0.25">
      <c r="A1093" t="s">
        <v>152</v>
      </c>
      <c r="B1093" t="s">
        <v>144</v>
      </c>
      <c r="C1093" s="7" t="s">
        <v>3</v>
      </c>
      <c r="D1093" t="s">
        <v>23</v>
      </c>
      <c r="E1093" t="s">
        <v>35</v>
      </c>
      <c r="F1093" t="s">
        <v>7</v>
      </c>
      <c r="G1093">
        <v>2016</v>
      </c>
      <c r="H1093" s="9">
        <v>40.093500734499997</v>
      </c>
      <c r="I1093" s="9">
        <v>42.422437952800003</v>
      </c>
      <c r="J1093" s="9">
        <v>37.843064163999998</v>
      </c>
    </row>
    <row r="1094" spans="1:10" x14ac:dyDescent="0.25">
      <c r="A1094" t="s">
        <v>152</v>
      </c>
      <c r="B1094" t="s">
        <v>144</v>
      </c>
      <c r="C1094" s="7" t="s">
        <v>1</v>
      </c>
      <c r="D1094" t="s">
        <v>24</v>
      </c>
      <c r="E1094" t="s">
        <v>35</v>
      </c>
      <c r="F1094" t="s">
        <v>97</v>
      </c>
      <c r="G1094">
        <v>2016</v>
      </c>
      <c r="H1094" s="9">
        <v>190.49361432200001</v>
      </c>
      <c r="I1094" s="9">
        <v>204.17849276600001</v>
      </c>
      <c r="J1094" s="9">
        <v>178.710433639</v>
      </c>
    </row>
    <row r="1095" spans="1:10" x14ac:dyDescent="0.25">
      <c r="A1095" t="s">
        <v>152</v>
      </c>
      <c r="B1095" t="s">
        <v>144</v>
      </c>
      <c r="C1095" s="7" t="s">
        <v>3</v>
      </c>
      <c r="D1095" t="s">
        <v>24</v>
      </c>
      <c r="E1095" t="s">
        <v>35</v>
      </c>
      <c r="F1095" t="s">
        <v>97</v>
      </c>
      <c r="G1095">
        <v>2016</v>
      </c>
      <c r="H1095" s="9">
        <v>128.13857572200001</v>
      </c>
      <c r="I1095" s="9">
        <v>138.787301219</v>
      </c>
      <c r="J1095" s="9">
        <v>120.596163604</v>
      </c>
    </row>
    <row r="1096" spans="1:10" x14ac:dyDescent="0.25">
      <c r="A1096" t="s">
        <v>152</v>
      </c>
      <c r="B1096" t="s">
        <v>144</v>
      </c>
      <c r="C1096" s="7" t="s">
        <v>1</v>
      </c>
      <c r="D1096" t="s">
        <v>24</v>
      </c>
      <c r="E1096" t="s">
        <v>35</v>
      </c>
      <c r="F1096" t="s">
        <v>146</v>
      </c>
      <c r="G1096">
        <v>2016</v>
      </c>
      <c r="H1096" s="9">
        <v>1.5245388439300001E-4</v>
      </c>
      <c r="I1096" s="9">
        <v>1.84260963826E-4</v>
      </c>
      <c r="J1096" s="9">
        <v>1.2523628759300001E-4</v>
      </c>
    </row>
    <row r="1097" spans="1:10" x14ac:dyDescent="0.25">
      <c r="A1097" t="s">
        <v>152</v>
      </c>
      <c r="B1097" t="s">
        <v>144</v>
      </c>
      <c r="C1097" s="7" t="s">
        <v>3</v>
      </c>
      <c r="D1097" t="s">
        <v>24</v>
      </c>
      <c r="E1097" t="s">
        <v>35</v>
      </c>
      <c r="F1097" t="s">
        <v>146</v>
      </c>
      <c r="G1097">
        <v>2016</v>
      </c>
      <c r="H1097" s="9">
        <v>9.6576566916199997E-5</v>
      </c>
      <c r="I1097" s="9">
        <v>1.16896358097E-4</v>
      </c>
      <c r="J1097" s="9">
        <v>7.9228483087400006E-5</v>
      </c>
    </row>
    <row r="1098" spans="1:10" x14ac:dyDescent="0.25">
      <c r="A1098" t="s">
        <v>152</v>
      </c>
      <c r="B1098" t="s">
        <v>144</v>
      </c>
      <c r="C1098" s="7" t="s">
        <v>1</v>
      </c>
      <c r="D1098" t="s">
        <v>24</v>
      </c>
      <c r="E1098" t="s">
        <v>35</v>
      </c>
      <c r="F1098" t="s">
        <v>7</v>
      </c>
      <c r="G1098">
        <v>2016</v>
      </c>
      <c r="H1098" s="9">
        <v>91.183445305099994</v>
      </c>
      <c r="I1098" s="9">
        <v>97.733976510900007</v>
      </c>
      <c r="J1098" s="9">
        <v>85.543198438499999</v>
      </c>
    </row>
    <row r="1099" spans="1:10" x14ac:dyDescent="0.25">
      <c r="A1099" t="s">
        <v>152</v>
      </c>
      <c r="B1099" t="s">
        <v>144</v>
      </c>
      <c r="C1099" s="7" t="s">
        <v>3</v>
      </c>
      <c r="D1099" t="s">
        <v>24</v>
      </c>
      <c r="E1099" t="s">
        <v>35</v>
      </c>
      <c r="F1099" t="s">
        <v>7</v>
      </c>
      <c r="G1099">
        <v>2016</v>
      </c>
      <c r="H1099" s="9">
        <v>59.819867378200001</v>
      </c>
      <c r="I1099" s="9">
        <v>64.791089692699998</v>
      </c>
      <c r="J1099" s="9">
        <v>56.298788030699903</v>
      </c>
    </row>
    <row r="1100" spans="1:10" x14ac:dyDescent="0.25">
      <c r="A1100" t="s">
        <v>152</v>
      </c>
      <c r="B1100" t="s">
        <v>144</v>
      </c>
      <c r="C1100" s="7" t="s">
        <v>1</v>
      </c>
      <c r="D1100" t="s">
        <v>25</v>
      </c>
      <c r="E1100" t="s">
        <v>35</v>
      </c>
      <c r="F1100" t="s">
        <v>97</v>
      </c>
      <c r="G1100">
        <v>2016</v>
      </c>
      <c r="H1100" s="9">
        <v>245.461653192</v>
      </c>
      <c r="I1100" s="9">
        <v>266.48459150600002</v>
      </c>
      <c r="J1100" s="9">
        <v>230.37530869400001</v>
      </c>
    </row>
    <row r="1101" spans="1:10" x14ac:dyDescent="0.25">
      <c r="A1101" t="s">
        <v>152</v>
      </c>
      <c r="B1101" t="s">
        <v>144</v>
      </c>
      <c r="C1101" s="7" t="s">
        <v>3</v>
      </c>
      <c r="D1101" t="s">
        <v>25</v>
      </c>
      <c r="E1101" t="s">
        <v>35</v>
      </c>
      <c r="F1101" t="s">
        <v>97</v>
      </c>
      <c r="G1101">
        <v>2016</v>
      </c>
      <c r="H1101" s="9">
        <v>164.41241078199999</v>
      </c>
      <c r="I1101" s="9">
        <v>175.71963174199999</v>
      </c>
      <c r="J1101" s="9">
        <v>154.61603075900001</v>
      </c>
    </row>
    <row r="1102" spans="1:10" x14ac:dyDescent="0.25">
      <c r="A1102" t="s">
        <v>152</v>
      </c>
      <c r="B1102" t="s">
        <v>144</v>
      </c>
      <c r="C1102" s="7" t="s">
        <v>1</v>
      </c>
      <c r="D1102" t="s">
        <v>25</v>
      </c>
      <c r="E1102" t="s">
        <v>35</v>
      </c>
      <c r="F1102" t="s">
        <v>146</v>
      </c>
      <c r="G1102">
        <v>2016</v>
      </c>
      <c r="H1102" s="9">
        <v>2.2962973865300001E-4</v>
      </c>
      <c r="I1102" s="9">
        <v>2.7314398507999999E-4</v>
      </c>
      <c r="J1102" s="9">
        <v>1.90296787779E-4</v>
      </c>
    </row>
    <row r="1103" spans="1:10" x14ac:dyDescent="0.25">
      <c r="A1103" t="s">
        <v>152</v>
      </c>
      <c r="B1103" t="s">
        <v>144</v>
      </c>
      <c r="C1103" s="7" t="s">
        <v>3</v>
      </c>
      <c r="D1103" t="s">
        <v>25</v>
      </c>
      <c r="E1103" t="s">
        <v>35</v>
      </c>
      <c r="F1103" t="s">
        <v>146</v>
      </c>
      <c r="G1103">
        <v>2016</v>
      </c>
      <c r="H1103" s="9">
        <v>1.40132964596E-4</v>
      </c>
      <c r="I1103" s="9">
        <v>1.6351935697700001E-4</v>
      </c>
      <c r="J1103" s="9">
        <v>1.17136809611E-4</v>
      </c>
    </row>
    <row r="1104" spans="1:10" x14ac:dyDescent="0.25">
      <c r="A1104" t="s">
        <v>152</v>
      </c>
      <c r="B1104" t="s">
        <v>144</v>
      </c>
      <c r="C1104" s="7" t="s">
        <v>1</v>
      </c>
      <c r="D1104" t="s">
        <v>25</v>
      </c>
      <c r="E1104" t="s">
        <v>35</v>
      </c>
      <c r="F1104" t="s">
        <v>7</v>
      </c>
      <c r="G1104">
        <v>2016</v>
      </c>
      <c r="H1104" s="9">
        <v>138.87707012800001</v>
      </c>
      <c r="I1104" s="9">
        <v>150.77140898100001</v>
      </c>
      <c r="J1104" s="9">
        <v>130.341531906</v>
      </c>
    </row>
    <row r="1105" spans="1:10" x14ac:dyDescent="0.25">
      <c r="A1105" t="s">
        <v>152</v>
      </c>
      <c r="B1105" t="s">
        <v>144</v>
      </c>
      <c r="C1105" s="7" t="s">
        <v>3</v>
      </c>
      <c r="D1105" t="s">
        <v>25</v>
      </c>
      <c r="E1105" t="s">
        <v>35</v>
      </c>
      <c r="F1105" t="s">
        <v>7</v>
      </c>
      <c r="G1105">
        <v>2016</v>
      </c>
      <c r="H1105" s="9">
        <v>86.668439548099997</v>
      </c>
      <c r="I1105" s="9">
        <v>92.628933598100005</v>
      </c>
      <c r="J1105" s="9">
        <v>81.504370937299996</v>
      </c>
    </row>
    <row r="1106" spans="1:10" x14ac:dyDescent="0.25">
      <c r="A1106" t="s">
        <v>152</v>
      </c>
      <c r="B1106" t="s">
        <v>144</v>
      </c>
      <c r="C1106" s="7" t="s">
        <v>1</v>
      </c>
      <c r="D1106" t="s">
        <v>26</v>
      </c>
      <c r="E1106" t="s">
        <v>35</v>
      </c>
      <c r="F1106" t="s">
        <v>97</v>
      </c>
      <c r="G1106">
        <v>2016</v>
      </c>
      <c r="H1106" s="9">
        <v>331.37504805399999</v>
      </c>
      <c r="I1106" s="9">
        <v>352.99853895000001</v>
      </c>
      <c r="J1106" s="9">
        <v>311.48542789499999</v>
      </c>
    </row>
    <row r="1107" spans="1:10" x14ac:dyDescent="0.25">
      <c r="A1107" t="s">
        <v>152</v>
      </c>
      <c r="B1107" t="s">
        <v>144</v>
      </c>
      <c r="C1107" s="7" t="s">
        <v>3</v>
      </c>
      <c r="D1107" t="s">
        <v>26</v>
      </c>
      <c r="E1107" t="s">
        <v>35</v>
      </c>
      <c r="F1107" t="s">
        <v>97</v>
      </c>
      <c r="G1107">
        <v>2016</v>
      </c>
      <c r="H1107" s="9">
        <v>217.120415861</v>
      </c>
      <c r="I1107" s="9">
        <v>233.412548372</v>
      </c>
      <c r="J1107" s="9">
        <v>204.388745986</v>
      </c>
    </row>
    <row r="1108" spans="1:10" x14ac:dyDescent="0.25">
      <c r="A1108" t="s">
        <v>152</v>
      </c>
      <c r="B1108" t="s">
        <v>144</v>
      </c>
      <c r="C1108" s="7" t="s">
        <v>1</v>
      </c>
      <c r="D1108" t="s">
        <v>26</v>
      </c>
      <c r="E1108" t="s">
        <v>35</v>
      </c>
      <c r="F1108" t="s">
        <v>146</v>
      </c>
      <c r="G1108">
        <v>2016</v>
      </c>
      <c r="H1108" s="9">
        <v>3.35439589667E-4</v>
      </c>
      <c r="I1108" s="9">
        <v>3.9141926393200001E-4</v>
      </c>
      <c r="J1108" s="9">
        <v>2.7957435153300002E-4</v>
      </c>
    </row>
    <row r="1109" spans="1:10" x14ac:dyDescent="0.25">
      <c r="A1109" t="s">
        <v>152</v>
      </c>
      <c r="B1109" t="s">
        <v>144</v>
      </c>
      <c r="C1109" s="7" t="s">
        <v>3</v>
      </c>
      <c r="D1109" t="s">
        <v>26</v>
      </c>
      <c r="E1109" t="s">
        <v>35</v>
      </c>
      <c r="F1109" t="s">
        <v>146</v>
      </c>
      <c r="G1109">
        <v>2016</v>
      </c>
      <c r="H1109" s="9">
        <v>1.99611811723E-4</v>
      </c>
      <c r="I1109" s="9">
        <v>2.33166704585E-4</v>
      </c>
      <c r="J1109" s="9">
        <v>1.6693502419700001E-4</v>
      </c>
    </row>
    <row r="1110" spans="1:10" x14ac:dyDescent="0.25">
      <c r="A1110" t="s">
        <v>152</v>
      </c>
      <c r="B1110" t="s">
        <v>144</v>
      </c>
      <c r="C1110" s="7" t="s">
        <v>1</v>
      </c>
      <c r="D1110" t="s">
        <v>26</v>
      </c>
      <c r="E1110" t="s">
        <v>35</v>
      </c>
      <c r="F1110" t="s">
        <v>7</v>
      </c>
      <c r="G1110">
        <v>2016</v>
      </c>
      <c r="H1110" s="9">
        <v>213.78832324000001</v>
      </c>
      <c r="I1110" s="9">
        <v>227.73883004000001</v>
      </c>
      <c r="J1110" s="9">
        <v>200.95643209799999</v>
      </c>
    </row>
    <row r="1111" spans="1:10" x14ac:dyDescent="0.25">
      <c r="A1111" t="s">
        <v>152</v>
      </c>
      <c r="B1111" t="s">
        <v>144</v>
      </c>
      <c r="C1111" s="7" t="s">
        <v>3</v>
      </c>
      <c r="D1111" t="s">
        <v>26</v>
      </c>
      <c r="E1111" t="s">
        <v>35</v>
      </c>
      <c r="F1111" t="s">
        <v>7</v>
      </c>
      <c r="G1111">
        <v>2016</v>
      </c>
      <c r="H1111" s="9">
        <v>128.13748745499899</v>
      </c>
      <c r="I1111" s="9">
        <v>137.752580153</v>
      </c>
      <c r="J1111" s="9">
        <v>120.623665309999</v>
      </c>
    </row>
    <row r="1112" spans="1:10" x14ac:dyDescent="0.25">
      <c r="A1112" t="s">
        <v>152</v>
      </c>
      <c r="B1112" t="s">
        <v>144</v>
      </c>
      <c r="C1112" s="7" t="s">
        <v>1</v>
      </c>
      <c r="D1112" t="s">
        <v>27</v>
      </c>
      <c r="E1112" t="s">
        <v>35</v>
      </c>
      <c r="F1112" t="s">
        <v>97</v>
      </c>
      <c r="G1112">
        <v>2016</v>
      </c>
      <c r="H1112" s="9">
        <v>294.66716481499998</v>
      </c>
      <c r="I1112" s="9">
        <v>312.42968577400001</v>
      </c>
      <c r="J1112" s="9">
        <v>278.24579235499999</v>
      </c>
    </row>
    <row r="1113" spans="1:10" x14ac:dyDescent="0.25">
      <c r="A1113" t="s">
        <v>152</v>
      </c>
      <c r="B1113" t="s">
        <v>144</v>
      </c>
      <c r="C1113" s="7" t="s">
        <v>3</v>
      </c>
      <c r="D1113" t="s">
        <v>27</v>
      </c>
      <c r="E1113" t="s">
        <v>35</v>
      </c>
      <c r="F1113" t="s">
        <v>97</v>
      </c>
      <c r="G1113">
        <v>2016</v>
      </c>
      <c r="H1113" s="9">
        <v>199.638091059</v>
      </c>
      <c r="I1113" s="9">
        <v>213.17237683100001</v>
      </c>
      <c r="J1113" s="9">
        <v>187.83687067299999</v>
      </c>
    </row>
    <row r="1114" spans="1:10" x14ac:dyDescent="0.25">
      <c r="A1114" t="s">
        <v>152</v>
      </c>
      <c r="B1114" t="s">
        <v>144</v>
      </c>
      <c r="C1114" s="7" t="s">
        <v>1</v>
      </c>
      <c r="D1114" t="s">
        <v>27</v>
      </c>
      <c r="E1114" t="s">
        <v>35</v>
      </c>
      <c r="F1114" t="s">
        <v>146</v>
      </c>
      <c r="G1114">
        <v>2016</v>
      </c>
      <c r="H1114" s="9">
        <v>4.4413701967999997E-4</v>
      </c>
      <c r="I1114" s="9">
        <v>5.1156341153099996E-4</v>
      </c>
      <c r="J1114" s="9">
        <v>3.7779819959599998E-4</v>
      </c>
    </row>
    <row r="1115" spans="1:10" x14ac:dyDescent="0.25">
      <c r="A1115" t="s">
        <v>152</v>
      </c>
      <c r="B1115" t="s">
        <v>144</v>
      </c>
      <c r="C1115" s="7" t="s">
        <v>3</v>
      </c>
      <c r="D1115" t="s">
        <v>27</v>
      </c>
      <c r="E1115" t="s">
        <v>35</v>
      </c>
      <c r="F1115" t="s">
        <v>146</v>
      </c>
      <c r="G1115">
        <v>2016</v>
      </c>
      <c r="H1115" s="9">
        <v>2.6039496787899998E-4</v>
      </c>
      <c r="I1115" s="9">
        <v>2.9973799708500002E-4</v>
      </c>
      <c r="J1115" s="9">
        <v>2.2145415586200001E-4</v>
      </c>
    </row>
    <row r="1116" spans="1:10" x14ac:dyDescent="0.25">
      <c r="A1116" t="s">
        <v>152</v>
      </c>
      <c r="B1116" t="s">
        <v>144</v>
      </c>
      <c r="C1116" s="7" t="s">
        <v>1</v>
      </c>
      <c r="D1116" t="s">
        <v>27</v>
      </c>
      <c r="E1116" t="s">
        <v>35</v>
      </c>
      <c r="F1116" t="s">
        <v>7</v>
      </c>
      <c r="G1116">
        <v>2016</v>
      </c>
      <c r="H1116" s="9">
        <v>299.49330198899997</v>
      </c>
      <c r="I1116" s="9">
        <v>317.54674223900003</v>
      </c>
      <c r="J1116" s="9">
        <v>282.802975925</v>
      </c>
    </row>
    <row r="1117" spans="1:10" x14ac:dyDescent="0.25">
      <c r="A1117" t="s">
        <v>152</v>
      </c>
      <c r="B1117" t="s">
        <v>144</v>
      </c>
      <c r="C1117" s="7" t="s">
        <v>3</v>
      </c>
      <c r="D1117" t="s">
        <v>27</v>
      </c>
      <c r="E1117" t="s">
        <v>35</v>
      </c>
      <c r="F1117" t="s">
        <v>7</v>
      </c>
      <c r="G1117">
        <v>2016</v>
      </c>
      <c r="H1117" s="9">
        <v>173.44163244999999</v>
      </c>
      <c r="I1117" s="9">
        <v>185.19995274799999</v>
      </c>
      <c r="J1117" s="9">
        <v>163.188965147</v>
      </c>
    </row>
    <row r="1118" spans="1:10" x14ac:dyDescent="0.25">
      <c r="A1118" t="s">
        <v>152</v>
      </c>
      <c r="B1118" t="s">
        <v>144</v>
      </c>
      <c r="C1118" s="7" t="s">
        <v>1</v>
      </c>
      <c r="D1118" t="s">
        <v>28</v>
      </c>
      <c r="E1118" t="s">
        <v>35</v>
      </c>
      <c r="F1118" t="s">
        <v>97</v>
      </c>
      <c r="G1118">
        <v>2016</v>
      </c>
      <c r="H1118" s="9">
        <v>320.611851914</v>
      </c>
      <c r="I1118" s="9">
        <v>343.49219162600002</v>
      </c>
      <c r="J1118" s="9">
        <v>300.65467925500002</v>
      </c>
    </row>
    <row r="1119" spans="1:10" x14ac:dyDescent="0.25">
      <c r="A1119" t="s">
        <v>152</v>
      </c>
      <c r="B1119" t="s">
        <v>144</v>
      </c>
      <c r="C1119" s="7" t="s">
        <v>3</v>
      </c>
      <c r="D1119" t="s">
        <v>28</v>
      </c>
      <c r="E1119" t="s">
        <v>35</v>
      </c>
      <c r="F1119" t="s">
        <v>97</v>
      </c>
      <c r="G1119">
        <v>2016</v>
      </c>
      <c r="H1119" s="9">
        <v>239.86777546299999</v>
      </c>
      <c r="I1119" s="9">
        <v>258.36633533399998</v>
      </c>
      <c r="J1119" s="9">
        <v>225.43020827999999</v>
      </c>
    </row>
    <row r="1120" spans="1:10" x14ac:dyDescent="0.25">
      <c r="A1120" t="s">
        <v>152</v>
      </c>
      <c r="B1120" t="s">
        <v>144</v>
      </c>
      <c r="C1120" s="7" t="s">
        <v>1</v>
      </c>
      <c r="D1120" t="s">
        <v>28</v>
      </c>
      <c r="E1120" t="s">
        <v>35</v>
      </c>
      <c r="F1120" t="s">
        <v>146</v>
      </c>
      <c r="G1120">
        <v>2016</v>
      </c>
      <c r="H1120" s="9">
        <v>5.2492567867499997E-4</v>
      </c>
      <c r="I1120" s="9">
        <v>6.0374782712499997E-4</v>
      </c>
      <c r="J1120" s="9">
        <v>4.5532184717499998E-4</v>
      </c>
    </row>
    <row r="1121" spans="1:10" x14ac:dyDescent="0.25">
      <c r="A1121" t="s">
        <v>152</v>
      </c>
      <c r="B1121" t="s">
        <v>144</v>
      </c>
      <c r="C1121" s="7" t="s">
        <v>3</v>
      </c>
      <c r="D1121" t="s">
        <v>28</v>
      </c>
      <c r="E1121" t="s">
        <v>35</v>
      </c>
      <c r="F1121" t="s">
        <v>146</v>
      </c>
      <c r="G1121">
        <v>2016</v>
      </c>
      <c r="H1121" s="9">
        <v>3.47500094868E-4</v>
      </c>
      <c r="I1121" s="9">
        <v>4.00100603313E-4</v>
      </c>
      <c r="J1121" s="9">
        <v>3.0052744269899999E-4</v>
      </c>
    </row>
    <row r="1122" spans="1:10" x14ac:dyDescent="0.25">
      <c r="A1122" t="s">
        <v>152</v>
      </c>
      <c r="B1122" t="s">
        <v>144</v>
      </c>
      <c r="C1122" s="7" t="s">
        <v>1</v>
      </c>
      <c r="D1122" t="s">
        <v>28</v>
      </c>
      <c r="E1122" t="s">
        <v>35</v>
      </c>
      <c r="F1122" t="s">
        <v>7</v>
      </c>
      <c r="G1122">
        <v>2016</v>
      </c>
      <c r="H1122" s="9">
        <v>373.94289065200002</v>
      </c>
      <c r="I1122" s="9">
        <v>400.629179133999</v>
      </c>
      <c r="J1122" s="9">
        <v>350.666013053999</v>
      </c>
    </row>
    <row r="1123" spans="1:10" x14ac:dyDescent="0.25">
      <c r="A1123" t="s">
        <v>152</v>
      </c>
      <c r="B1123" t="s">
        <v>144</v>
      </c>
      <c r="C1123" s="7" t="s">
        <v>3</v>
      </c>
      <c r="D1123" t="s">
        <v>28</v>
      </c>
      <c r="E1123" t="s">
        <v>35</v>
      </c>
      <c r="F1123" t="s">
        <v>7</v>
      </c>
      <c r="G1123">
        <v>2016</v>
      </c>
      <c r="H1123" s="9">
        <v>238.27584564599999</v>
      </c>
      <c r="I1123" s="9">
        <v>256.65163617399998</v>
      </c>
      <c r="J1123" s="9">
        <v>223.93409622599901</v>
      </c>
    </row>
    <row r="1124" spans="1:10" x14ac:dyDescent="0.25">
      <c r="A1124" t="s">
        <v>152</v>
      </c>
      <c r="B1124" t="s">
        <v>144</v>
      </c>
      <c r="C1124" s="7" t="s">
        <v>1</v>
      </c>
      <c r="D1124" t="s">
        <v>147</v>
      </c>
      <c r="E1124" t="s">
        <v>35</v>
      </c>
      <c r="F1124" t="s">
        <v>97</v>
      </c>
      <c r="G1124">
        <v>2016</v>
      </c>
      <c r="H1124" s="9">
        <v>229.74214694200001</v>
      </c>
      <c r="I1124" s="9">
        <v>246.74749829999999</v>
      </c>
      <c r="J1124" s="9">
        <v>215.79044896400001</v>
      </c>
    </row>
    <row r="1125" spans="1:10" x14ac:dyDescent="0.25">
      <c r="A1125" t="s">
        <v>152</v>
      </c>
      <c r="B1125" t="s">
        <v>144</v>
      </c>
      <c r="C1125" s="7" t="s">
        <v>3</v>
      </c>
      <c r="D1125" t="s">
        <v>147</v>
      </c>
      <c r="E1125" t="s">
        <v>35</v>
      </c>
      <c r="F1125" t="s">
        <v>97</v>
      </c>
      <c r="G1125">
        <v>2016</v>
      </c>
      <c r="H1125" s="9">
        <v>195.87060195000001</v>
      </c>
      <c r="I1125" s="9">
        <v>209.66348584799999</v>
      </c>
      <c r="J1125" s="9">
        <v>184.130047018</v>
      </c>
    </row>
    <row r="1126" spans="1:10" x14ac:dyDescent="0.25">
      <c r="A1126" t="s">
        <v>152</v>
      </c>
      <c r="B1126" t="s">
        <v>144</v>
      </c>
      <c r="C1126" s="7" t="s">
        <v>1</v>
      </c>
      <c r="D1126" t="s">
        <v>147</v>
      </c>
      <c r="E1126" t="s">
        <v>35</v>
      </c>
      <c r="F1126" t="s">
        <v>146</v>
      </c>
      <c r="G1126">
        <v>2016</v>
      </c>
      <c r="H1126" s="9">
        <v>4.746279838E-4</v>
      </c>
      <c r="I1126" s="9">
        <v>5.3565516452499997E-4</v>
      </c>
      <c r="J1126" s="9">
        <v>4.1701051359999998E-4</v>
      </c>
    </row>
    <row r="1127" spans="1:10" x14ac:dyDescent="0.25">
      <c r="A1127" t="s">
        <v>152</v>
      </c>
      <c r="B1127" t="s">
        <v>144</v>
      </c>
      <c r="C1127" s="7" t="s">
        <v>3</v>
      </c>
      <c r="D1127" t="s">
        <v>147</v>
      </c>
      <c r="E1127" t="s">
        <v>35</v>
      </c>
      <c r="F1127" t="s">
        <v>146</v>
      </c>
      <c r="G1127">
        <v>2016</v>
      </c>
      <c r="H1127" s="9">
        <v>3.40035435459E-4</v>
      </c>
      <c r="I1127" s="9">
        <v>3.8813331641999999E-4</v>
      </c>
      <c r="J1127" s="9">
        <v>2.9715141661700001E-4</v>
      </c>
    </row>
    <row r="1128" spans="1:10" x14ac:dyDescent="0.25">
      <c r="A1128" t="s">
        <v>152</v>
      </c>
      <c r="B1128" t="s">
        <v>144</v>
      </c>
      <c r="C1128" s="7" t="s">
        <v>1</v>
      </c>
      <c r="D1128" t="s">
        <v>147</v>
      </c>
      <c r="E1128" t="s">
        <v>35</v>
      </c>
      <c r="F1128" t="s">
        <v>7</v>
      </c>
      <c r="G1128">
        <v>2016</v>
      </c>
      <c r="H1128" s="9">
        <v>381.18715447400001</v>
      </c>
      <c r="I1128" s="9">
        <v>409.402358263</v>
      </c>
      <c r="J1128" s="9">
        <v>358.03855887100002</v>
      </c>
    </row>
    <row r="1129" spans="1:10" x14ac:dyDescent="0.25">
      <c r="A1129" t="s">
        <v>152</v>
      </c>
      <c r="B1129" t="s">
        <v>144</v>
      </c>
      <c r="C1129" s="7" t="s">
        <v>3</v>
      </c>
      <c r="D1129" t="s">
        <v>147</v>
      </c>
      <c r="E1129" t="s">
        <v>35</v>
      </c>
      <c r="F1129" t="s">
        <v>7</v>
      </c>
      <c r="G1129">
        <v>2016</v>
      </c>
      <c r="H1129" s="9">
        <v>257.06661759999997</v>
      </c>
      <c r="I1129" s="9">
        <v>275.168823725999</v>
      </c>
      <c r="J1129" s="9">
        <v>241.65795129099999</v>
      </c>
    </row>
    <row r="1130" spans="1:10" x14ac:dyDescent="0.25">
      <c r="A1130" t="s">
        <v>152</v>
      </c>
      <c r="B1130" t="s">
        <v>144</v>
      </c>
      <c r="C1130" s="7" t="s">
        <v>1</v>
      </c>
      <c r="D1130" t="s">
        <v>148</v>
      </c>
      <c r="E1130" t="s">
        <v>35</v>
      </c>
      <c r="F1130" t="s">
        <v>97</v>
      </c>
      <c r="G1130">
        <v>2016</v>
      </c>
      <c r="H1130" s="9">
        <v>191.78548042599999</v>
      </c>
      <c r="I1130" s="9">
        <v>202.96730946900001</v>
      </c>
      <c r="J1130" s="9">
        <v>181.02987537600001</v>
      </c>
    </row>
    <row r="1131" spans="1:10" x14ac:dyDescent="0.25">
      <c r="A1131" t="s">
        <v>152</v>
      </c>
      <c r="B1131" t="s">
        <v>144</v>
      </c>
      <c r="C1131" s="7" t="s">
        <v>3</v>
      </c>
      <c r="D1131" t="s">
        <v>148</v>
      </c>
      <c r="E1131" t="s">
        <v>35</v>
      </c>
      <c r="F1131" t="s">
        <v>97</v>
      </c>
      <c r="G1131">
        <v>2016</v>
      </c>
      <c r="H1131" s="9">
        <v>206.54226322400001</v>
      </c>
      <c r="I1131" s="9">
        <v>218.84507239600001</v>
      </c>
      <c r="J1131" s="9">
        <v>195.39228852100001</v>
      </c>
    </row>
    <row r="1132" spans="1:10" x14ac:dyDescent="0.25">
      <c r="A1132" t="s">
        <v>152</v>
      </c>
      <c r="B1132" t="s">
        <v>144</v>
      </c>
      <c r="C1132" s="7" t="s">
        <v>1</v>
      </c>
      <c r="D1132" t="s">
        <v>148</v>
      </c>
      <c r="E1132" t="s">
        <v>35</v>
      </c>
      <c r="F1132" t="s">
        <v>146</v>
      </c>
      <c r="G1132">
        <v>2016</v>
      </c>
      <c r="H1132" s="9">
        <v>5.9416213181699999E-4</v>
      </c>
      <c r="I1132" s="9">
        <v>6.6856963305199997E-4</v>
      </c>
      <c r="J1132" s="9">
        <v>5.24867675797E-4</v>
      </c>
    </row>
    <row r="1133" spans="1:10" x14ac:dyDescent="0.25">
      <c r="A1133" t="s">
        <v>152</v>
      </c>
      <c r="B1133" t="s">
        <v>144</v>
      </c>
      <c r="C1133" s="7" t="s">
        <v>3</v>
      </c>
      <c r="D1133" t="s">
        <v>148</v>
      </c>
      <c r="E1133" t="s">
        <v>35</v>
      </c>
      <c r="F1133" t="s">
        <v>146</v>
      </c>
      <c r="G1133">
        <v>2016</v>
      </c>
      <c r="H1133" s="9">
        <v>4.4609270925800003E-4</v>
      </c>
      <c r="I1133" s="9">
        <v>5.0041993076899995E-4</v>
      </c>
      <c r="J1133" s="9">
        <v>3.9374628847E-4</v>
      </c>
    </row>
    <row r="1134" spans="1:10" x14ac:dyDescent="0.25">
      <c r="A1134" t="s">
        <v>152</v>
      </c>
      <c r="B1134" t="s">
        <v>144</v>
      </c>
      <c r="C1134" s="7" t="s">
        <v>1</v>
      </c>
      <c r="D1134" t="s">
        <v>148</v>
      </c>
      <c r="E1134" t="s">
        <v>35</v>
      </c>
      <c r="F1134" t="s">
        <v>7</v>
      </c>
      <c r="G1134">
        <v>2016</v>
      </c>
      <c r="H1134" s="9">
        <v>542.23804557100004</v>
      </c>
      <c r="I1134" s="9">
        <v>573.85260321500004</v>
      </c>
      <c r="J1134" s="9">
        <v>511.82855759499898</v>
      </c>
    </row>
    <row r="1135" spans="1:10" x14ac:dyDescent="0.25">
      <c r="A1135" t="s">
        <v>152</v>
      </c>
      <c r="B1135" t="s">
        <v>144</v>
      </c>
      <c r="C1135" s="7" t="s">
        <v>3</v>
      </c>
      <c r="D1135" t="s">
        <v>148</v>
      </c>
      <c r="E1135" t="s">
        <v>35</v>
      </c>
      <c r="F1135" t="s">
        <v>7</v>
      </c>
      <c r="G1135">
        <v>2016</v>
      </c>
      <c r="H1135" s="9">
        <v>386.87790504200001</v>
      </c>
      <c r="I1135" s="9">
        <v>409.92251084999998</v>
      </c>
      <c r="J1135" s="9">
        <v>365.99269352699997</v>
      </c>
    </row>
    <row r="1136" spans="1:10" x14ac:dyDescent="0.25">
      <c r="A1136" t="s">
        <v>152</v>
      </c>
      <c r="B1136" t="s">
        <v>144</v>
      </c>
      <c r="C1136" s="7" t="s">
        <v>1</v>
      </c>
      <c r="D1136" t="s">
        <v>149</v>
      </c>
      <c r="E1136" t="s">
        <v>35</v>
      </c>
      <c r="F1136" t="s">
        <v>97</v>
      </c>
      <c r="G1136">
        <v>2016</v>
      </c>
      <c r="H1136" s="9">
        <v>105.886934649</v>
      </c>
      <c r="I1136" s="9">
        <v>113.21442680299999</v>
      </c>
      <c r="J1136" s="9">
        <v>99.886730252500001</v>
      </c>
    </row>
    <row r="1137" spans="1:10" x14ac:dyDescent="0.25">
      <c r="A1137" t="s">
        <v>152</v>
      </c>
      <c r="B1137" t="s">
        <v>144</v>
      </c>
      <c r="C1137" s="7" t="s">
        <v>3</v>
      </c>
      <c r="D1137" t="s">
        <v>149</v>
      </c>
      <c r="E1137" t="s">
        <v>35</v>
      </c>
      <c r="F1137" t="s">
        <v>97</v>
      </c>
      <c r="G1137">
        <v>2016</v>
      </c>
      <c r="H1137" s="9">
        <v>167.67176512399999</v>
      </c>
      <c r="I1137" s="9">
        <v>180.039499955</v>
      </c>
      <c r="J1137" s="9">
        <v>158.78602812599999</v>
      </c>
    </row>
    <row r="1138" spans="1:10" x14ac:dyDescent="0.25">
      <c r="A1138" t="s">
        <v>152</v>
      </c>
      <c r="B1138" t="s">
        <v>144</v>
      </c>
      <c r="C1138" s="7" t="s">
        <v>1</v>
      </c>
      <c r="D1138" t="s">
        <v>149</v>
      </c>
      <c r="E1138" t="s">
        <v>35</v>
      </c>
      <c r="F1138" t="s">
        <v>146</v>
      </c>
      <c r="G1138">
        <v>2016</v>
      </c>
      <c r="H1138" s="9">
        <v>7.1873845363700005E-4</v>
      </c>
      <c r="I1138" s="9">
        <v>8.2249443985400001E-4</v>
      </c>
      <c r="J1138" s="9">
        <v>6.1980924308199998E-4</v>
      </c>
    </row>
    <row r="1139" spans="1:10" x14ac:dyDescent="0.25">
      <c r="A1139" t="s">
        <v>152</v>
      </c>
      <c r="B1139" t="s">
        <v>144</v>
      </c>
      <c r="C1139" s="7" t="s">
        <v>3</v>
      </c>
      <c r="D1139" t="s">
        <v>149</v>
      </c>
      <c r="E1139" t="s">
        <v>35</v>
      </c>
      <c r="F1139" t="s">
        <v>146</v>
      </c>
      <c r="G1139">
        <v>2016</v>
      </c>
      <c r="H1139" s="9">
        <v>5.5514935290000003E-4</v>
      </c>
      <c r="I1139" s="9">
        <v>6.3260158277599998E-4</v>
      </c>
      <c r="J1139" s="9">
        <v>4.8104058920999998E-4</v>
      </c>
    </row>
    <row r="1140" spans="1:10" x14ac:dyDescent="0.25">
      <c r="A1140" t="s">
        <v>152</v>
      </c>
      <c r="B1140" t="s">
        <v>144</v>
      </c>
      <c r="C1140" s="7" t="s">
        <v>1</v>
      </c>
      <c r="D1140" t="s">
        <v>149</v>
      </c>
      <c r="E1140" t="s">
        <v>35</v>
      </c>
      <c r="F1140" t="s">
        <v>7</v>
      </c>
      <c r="G1140">
        <v>2016</v>
      </c>
      <c r="H1140" s="9">
        <v>717.65268028800006</v>
      </c>
      <c r="I1140" s="9">
        <v>767.31503383400002</v>
      </c>
      <c r="J1140" s="9">
        <v>676.986069423</v>
      </c>
    </row>
    <row r="1141" spans="1:10" x14ac:dyDescent="0.25">
      <c r="A1141" t="s">
        <v>152</v>
      </c>
      <c r="B1141" t="s">
        <v>144</v>
      </c>
      <c r="C1141" s="7" t="s">
        <v>3</v>
      </c>
      <c r="D1141" t="s">
        <v>149</v>
      </c>
      <c r="E1141" t="s">
        <v>35</v>
      </c>
      <c r="F1141" t="s">
        <v>7</v>
      </c>
      <c r="G1141">
        <v>2016</v>
      </c>
      <c r="H1141" s="9">
        <v>540.37793161399998</v>
      </c>
      <c r="I1141" s="9">
        <v>580.23706330200002</v>
      </c>
      <c r="J1141" s="9">
        <v>511.740693996</v>
      </c>
    </row>
    <row r="1142" spans="1:10" x14ac:dyDescent="0.25">
      <c r="A1142" t="s">
        <v>152</v>
      </c>
      <c r="B1142" t="s">
        <v>144</v>
      </c>
      <c r="C1142" s="7" t="s">
        <v>1</v>
      </c>
      <c r="D1142" t="s">
        <v>150</v>
      </c>
      <c r="E1142" t="s">
        <v>35</v>
      </c>
      <c r="F1142" t="s">
        <v>97</v>
      </c>
      <c r="G1142">
        <v>2016</v>
      </c>
      <c r="H1142" s="9">
        <v>24.9272987276</v>
      </c>
      <c r="I1142" s="9">
        <v>26.077347881600002</v>
      </c>
      <c r="J1142" s="9">
        <v>23.7048645504</v>
      </c>
    </row>
    <row r="1143" spans="1:10" x14ac:dyDescent="0.25">
      <c r="A1143" t="s">
        <v>152</v>
      </c>
      <c r="B1143" t="s">
        <v>144</v>
      </c>
      <c r="C1143" s="7" t="s">
        <v>3</v>
      </c>
      <c r="D1143" t="s">
        <v>150</v>
      </c>
      <c r="E1143" t="s">
        <v>35</v>
      </c>
      <c r="F1143" t="s">
        <v>97</v>
      </c>
      <c r="G1143">
        <v>2016</v>
      </c>
      <c r="H1143" s="9">
        <v>67.109351922499997</v>
      </c>
      <c r="I1143" s="9">
        <v>70.383177457000002</v>
      </c>
      <c r="J1143" s="9">
        <v>64.303465948099998</v>
      </c>
    </row>
    <row r="1144" spans="1:10" x14ac:dyDescent="0.25">
      <c r="A1144" t="s">
        <v>152</v>
      </c>
      <c r="B1144" t="s">
        <v>144</v>
      </c>
      <c r="C1144" s="7" t="s">
        <v>1</v>
      </c>
      <c r="D1144" t="s">
        <v>150</v>
      </c>
      <c r="E1144" t="s">
        <v>35</v>
      </c>
      <c r="F1144" t="s">
        <v>146</v>
      </c>
      <c r="G1144">
        <v>2016</v>
      </c>
      <c r="H1144" s="9">
        <v>8.4233121190000002E-4</v>
      </c>
      <c r="I1144" s="9">
        <v>9.7644999537299995E-4</v>
      </c>
      <c r="J1144" s="9">
        <v>7.1730211543999996E-4</v>
      </c>
    </row>
    <row r="1145" spans="1:10" x14ac:dyDescent="0.25">
      <c r="A1145" t="s">
        <v>152</v>
      </c>
      <c r="B1145" t="s">
        <v>144</v>
      </c>
      <c r="C1145" s="7" t="s">
        <v>3</v>
      </c>
      <c r="D1145" t="s">
        <v>150</v>
      </c>
      <c r="E1145" t="s">
        <v>35</v>
      </c>
      <c r="F1145" t="s">
        <v>146</v>
      </c>
      <c r="G1145">
        <v>2016</v>
      </c>
      <c r="H1145" s="9">
        <v>6.8013427340700005E-4</v>
      </c>
      <c r="I1145" s="9">
        <v>7.9079141978399999E-4</v>
      </c>
      <c r="J1145" s="9">
        <v>5.8070624541599997E-4</v>
      </c>
    </row>
    <row r="1146" spans="1:10" x14ac:dyDescent="0.25">
      <c r="A1146" t="s">
        <v>152</v>
      </c>
      <c r="B1146" t="s">
        <v>144</v>
      </c>
      <c r="C1146" s="7" t="s">
        <v>1</v>
      </c>
      <c r="D1146" t="s">
        <v>150</v>
      </c>
      <c r="E1146" t="s">
        <v>35</v>
      </c>
      <c r="F1146" t="s">
        <v>7</v>
      </c>
      <c r="G1146">
        <v>2016</v>
      </c>
      <c r="H1146" s="9">
        <v>915.54782700999999</v>
      </c>
      <c r="I1146" s="9">
        <v>957.78766275599901</v>
      </c>
      <c r="J1146" s="9">
        <v>870.64938186100005</v>
      </c>
    </row>
    <row r="1147" spans="1:10" x14ac:dyDescent="0.25">
      <c r="A1147" t="s">
        <v>152</v>
      </c>
      <c r="B1147" t="s">
        <v>144</v>
      </c>
      <c r="C1147" s="7" t="s">
        <v>3</v>
      </c>
      <c r="D1147" t="s">
        <v>150</v>
      </c>
      <c r="E1147" t="s">
        <v>35</v>
      </c>
      <c r="F1147" t="s">
        <v>7</v>
      </c>
      <c r="G1147">
        <v>2016</v>
      </c>
      <c r="H1147" s="9">
        <v>734.994987477</v>
      </c>
      <c r="I1147" s="9">
        <v>770.85057673200004</v>
      </c>
      <c r="J1147" s="9">
        <v>704.26436547599997</v>
      </c>
    </row>
    <row r="1148" spans="1:10" x14ac:dyDescent="0.25">
      <c r="A1148" t="s">
        <v>152</v>
      </c>
      <c r="B1148" t="s">
        <v>144</v>
      </c>
      <c r="C1148" s="7" t="s">
        <v>1</v>
      </c>
      <c r="D1148" t="s">
        <v>145</v>
      </c>
      <c r="E1148" t="s">
        <v>96</v>
      </c>
      <c r="F1148" t="s">
        <v>97</v>
      </c>
      <c r="G1148">
        <v>2016</v>
      </c>
      <c r="H1148" s="9">
        <v>2890733.1392399999</v>
      </c>
      <c r="I1148" s="9">
        <v>3464249.38124</v>
      </c>
      <c r="J1148" s="9">
        <v>2362165.3347</v>
      </c>
    </row>
    <row r="1149" spans="1:10" x14ac:dyDescent="0.25">
      <c r="A1149" t="s">
        <v>152</v>
      </c>
      <c r="B1149" t="s">
        <v>144</v>
      </c>
      <c r="C1149" s="7" t="s">
        <v>3</v>
      </c>
      <c r="D1149" t="s">
        <v>145</v>
      </c>
      <c r="E1149" t="s">
        <v>96</v>
      </c>
      <c r="F1149" t="s">
        <v>97</v>
      </c>
      <c r="G1149">
        <v>2016</v>
      </c>
      <c r="H1149" s="9">
        <v>2725543.5342799998</v>
      </c>
      <c r="I1149" s="9">
        <v>3276426.41285</v>
      </c>
      <c r="J1149" s="9">
        <v>2225491.3484899998</v>
      </c>
    </row>
    <row r="1150" spans="1:10" x14ac:dyDescent="0.25">
      <c r="A1150" t="s">
        <v>152</v>
      </c>
      <c r="B1150" t="s">
        <v>144</v>
      </c>
      <c r="C1150" s="7" t="s">
        <v>1</v>
      </c>
      <c r="D1150" t="s">
        <v>145</v>
      </c>
      <c r="E1150" t="s">
        <v>96</v>
      </c>
      <c r="F1150" t="s">
        <v>146</v>
      </c>
      <c r="G1150">
        <v>2016</v>
      </c>
      <c r="H1150" s="9">
        <v>1</v>
      </c>
      <c r="I1150" s="9">
        <v>1</v>
      </c>
      <c r="J1150" s="9">
        <v>1</v>
      </c>
    </row>
    <row r="1151" spans="1:10" x14ac:dyDescent="0.25">
      <c r="A1151" t="s">
        <v>152</v>
      </c>
      <c r="B1151" t="s">
        <v>144</v>
      </c>
      <c r="C1151" s="7" t="s">
        <v>3</v>
      </c>
      <c r="D1151" t="s">
        <v>145</v>
      </c>
      <c r="E1151" t="s">
        <v>96</v>
      </c>
      <c r="F1151" t="s">
        <v>146</v>
      </c>
      <c r="G1151">
        <v>2016</v>
      </c>
      <c r="H1151" s="9">
        <v>1</v>
      </c>
      <c r="I1151" s="9">
        <v>1</v>
      </c>
      <c r="J1151" s="9">
        <v>1</v>
      </c>
    </row>
    <row r="1152" spans="1:10" x14ac:dyDescent="0.25">
      <c r="A1152" t="s">
        <v>152</v>
      </c>
      <c r="B1152" t="s">
        <v>144</v>
      </c>
      <c r="C1152" s="7" t="s">
        <v>1</v>
      </c>
      <c r="D1152" t="s">
        <v>145</v>
      </c>
      <c r="E1152" t="s">
        <v>96</v>
      </c>
      <c r="F1152" t="s">
        <v>7</v>
      </c>
      <c r="G1152">
        <v>2016</v>
      </c>
      <c r="H1152" s="9">
        <v>863052.54486799997</v>
      </c>
      <c r="I1152" s="9">
        <v>1034280.61344</v>
      </c>
      <c r="J1152" s="9">
        <v>705244.20806500001</v>
      </c>
    </row>
    <row r="1153" spans="1:10" x14ac:dyDescent="0.25">
      <c r="A1153" t="s">
        <v>152</v>
      </c>
      <c r="B1153" t="s">
        <v>144</v>
      </c>
      <c r="C1153" s="7" t="s">
        <v>3</v>
      </c>
      <c r="D1153" t="s">
        <v>145</v>
      </c>
      <c r="E1153" t="s">
        <v>96</v>
      </c>
      <c r="F1153" t="s">
        <v>7</v>
      </c>
      <c r="G1153">
        <v>2016</v>
      </c>
      <c r="H1153" s="9">
        <v>858300.68372199906</v>
      </c>
      <c r="I1153" s="9">
        <v>1031779.16438999</v>
      </c>
      <c r="J1153" s="9">
        <v>700829.29221099999</v>
      </c>
    </row>
    <row r="1154" spans="1:10" x14ac:dyDescent="0.25">
      <c r="A1154" t="s">
        <v>152</v>
      </c>
      <c r="B1154" t="s">
        <v>144</v>
      </c>
      <c r="C1154" s="7" t="s">
        <v>1</v>
      </c>
      <c r="D1154" t="s">
        <v>14</v>
      </c>
      <c r="E1154" t="s">
        <v>96</v>
      </c>
      <c r="F1154" t="s">
        <v>97</v>
      </c>
      <c r="G1154">
        <v>2016</v>
      </c>
      <c r="H1154" s="9">
        <v>2215615.6815999998</v>
      </c>
      <c r="I1154" s="9">
        <v>2783024.2174</v>
      </c>
      <c r="J1154" s="9">
        <v>1691344.22025</v>
      </c>
    </row>
    <row r="1155" spans="1:10" x14ac:dyDescent="0.25">
      <c r="A1155" t="s">
        <v>152</v>
      </c>
      <c r="B1155" t="s">
        <v>144</v>
      </c>
      <c r="C1155" s="7" t="s">
        <v>3</v>
      </c>
      <c r="D1155" t="s">
        <v>14</v>
      </c>
      <c r="E1155" t="s">
        <v>96</v>
      </c>
      <c r="F1155" t="s">
        <v>97</v>
      </c>
      <c r="G1155">
        <v>2016</v>
      </c>
      <c r="H1155" s="9">
        <v>2149302.3279800001</v>
      </c>
      <c r="I1155" s="9">
        <v>2715478.3615600001</v>
      </c>
      <c r="J1155" s="9">
        <v>1644235.9043399999</v>
      </c>
    </row>
    <row r="1156" spans="1:10" x14ac:dyDescent="0.25">
      <c r="A1156" t="s">
        <v>152</v>
      </c>
      <c r="B1156" t="s">
        <v>144</v>
      </c>
      <c r="C1156" s="7" t="s">
        <v>1</v>
      </c>
      <c r="D1156" t="s">
        <v>14</v>
      </c>
      <c r="E1156" t="s">
        <v>96</v>
      </c>
      <c r="F1156" t="s">
        <v>146</v>
      </c>
      <c r="G1156">
        <v>2016</v>
      </c>
      <c r="H1156" s="9">
        <v>1</v>
      </c>
      <c r="I1156" s="9">
        <v>1</v>
      </c>
      <c r="J1156" s="9">
        <v>1</v>
      </c>
    </row>
    <row r="1157" spans="1:10" x14ac:dyDescent="0.25">
      <c r="A1157" t="s">
        <v>152</v>
      </c>
      <c r="B1157" t="s">
        <v>144</v>
      </c>
      <c r="C1157" s="7" t="s">
        <v>3</v>
      </c>
      <c r="D1157" t="s">
        <v>14</v>
      </c>
      <c r="E1157" t="s">
        <v>96</v>
      </c>
      <c r="F1157" t="s">
        <v>146</v>
      </c>
      <c r="G1157">
        <v>2016</v>
      </c>
      <c r="H1157" s="9">
        <v>1</v>
      </c>
      <c r="I1157" s="9">
        <v>1</v>
      </c>
      <c r="J1157" s="9">
        <v>1</v>
      </c>
    </row>
    <row r="1158" spans="1:10" x14ac:dyDescent="0.25">
      <c r="A1158" t="s">
        <v>152</v>
      </c>
      <c r="B1158" t="s">
        <v>144</v>
      </c>
      <c r="C1158" s="7" t="s">
        <v>1</v>
      </c>
      <c r="D1158" t="s">
        <v>14</v>
      </c>
      <c r="E1158" t="s">
        <v>96</v>
      </c>
      <c r="F1158" t="s">
        <v>7</v>
      </c>
      <c r="G1158">
        <v>2016</v>
      </c>
      <c r="H1158" s="9">
        <v>787782.00640499999</v>
      </c>
      <c r="I1158" s="9">
        <v>989529.19500599999</v>
      </c>
      <c r="J1158" s="9">
        <v>601372.59111100005</v>
      </c>
    </row>
    <row r="1159" spans="1:10" x14ac:dyDescent="0.25">
      <c r="A1159" t="s">
        <v>152</v>
      </c>
      <c r="B1159" t="s">
        <v>144</v>
      </c>
      <c r="C1159" s="7" t="s">
        <v>3</v>
      </c>
      <c r="D1159" t="s">
        <v>14</v>
      </c>
      <c r="E1159" t="s">
        <v>96</v>
      </c>
      <c r="F1159" t="s">
        <v>7</v>
      </c>
      <c r="G1159">
        <v>2016</v>
      </c>
      <c r="H1159" s="9">
        <v>797966.12988300005</v>
      </c>
      <c r="I1159" s="9">
        <v>1008168.89776</v>
      </c>
      <c r="J1159" s="9">
        <v>610451.37490599998</v>
      </c>
    </row>
    <row r="1160" spans="1:10" x14ac:dyDescent="0.25">
      <c r="A1160" t="s">
        <v>152</v>
      </c>
      <c r="B1160" t="s">
        <v>144</v>
      </c>
      <c r="C1160" s="7" t="s">
        <v>1</v>
      </c>
      <c r="D1160" t="s">
        <v>15</v>
      </c>
      <c r="E1160" t="s">
        <v>96</v>
      </c>
      <c r="F1160" t="s">
        <v>97</v>
      </c>
      <c r="G1160">
        <v>2016</v>
      </c>
      <c r="H1160" s="9">
        <v>1627646.8961700001</v>
      </c>
      <c r="I1160" s="9">
        <v>2045069.49025</v>
      </c>
      <c r="J1160" s="9">
        <v>1282350.12426</v>
      </c>
    </row>
    <row r="1161" spans="1:10" x14ac:dyDescent="0.25">
      <c r="A1161" t="s">
        <v>152</v>
      </c>
      <c r="B1161" t="s">
        <v>144</v>
      </c>
      <c r="C1161" s="7" t="s">
        <v>3</v>
      </c>
      <c r="D1161" t="s">
        <v>15</v>
      </c>
      <c r="E1161" t="s">
        <v>96</v>
      </c>
      <c r="F1161" t="s">
        <v>97</v>
      </c>
      <c r="G1161">
        <v>2016</v>
      </c>
      <c r="H1161" s="9">
        <v>1689115.52672</v>
      </c>
      <c r="I1161" s="9">
        <v>2104238.32167</v>
      </c>
      <c r="J1161" s="9">
        <v>1331237.1557400001</v>
      </c>
    </row>
    <row r="1162" spans="1:10" x14ac:dyDescent="0.25">
      <c r="A1162" t="s">
        <v>152</v>
      </c>
      <c r="B1162" t="s">
        <v>144</v>
      </c>
      <c r="C1162" s="7" t="s">
        <v>1</v>
      </c>
      <c r="D1162" t="s">
        <v>15</v>
      </c>
      <c r="E1162" t="s">
        <v>96</v>
      </c>
      <c r="F1162" t="s">
        <v>146</v>
      </c>
      <c r="G1162">
        <v>2016</v>
      </c>
      <c r="H1162" s="9">
        <v>1</v>
      </c>
      <c r="I1162" s="9">
        <v>1</v>
      </c>
      <c r="J1162" s="9">
        <v>1</v>
      </c>
    </row>
    <row r="1163" spans="1:10" x14ac:dyDescent="0.25">
      <c r="A1163" t="s">
        <v>152</v>
      </c>
      <c r="B1163" t="s">
        <v>144</v>
      </c>
      <c r="C1163" s="7" t="s">
        <v>3</v>
      </c>
      <c r="D1163" t="s">
        <v>15</v>
      </c>
      <c r="E1163" t="s">
        <v>96</v>
      </c>
      <c r="F1163" t="s">
        <v>146</v>
      </c>
      <c r="G1163">
        <v>2016</v>
      </c>
      <c r="H1163" s="9">
        <v>1</v>
      </c>
      <c r="I1163" s="9">
        <v>1</v>
      </c>
      <c r="J1163" s="9">
        <v>1</v>
      </c>
    </row>
    <row r="1164" spans="1:10" x14ac:dyDescent="0.25">
      <c r="A1164" t="s">
        <v>152</v>
      </c>
      <c r="B1164" t="s">
        <v>144</v>
      </c>
      <c r="C1164" s="7" t="s">
        <v>1</v>
      </c>
      <c r="D1164" t="s">
        <v>15</v>
      </c>
      <c r="E1164" t="s">
        <v>96</v>
      </c>
      <c r="F1164" t="s">
        <v>7</v>
      </c>
      <c r="G1164">
        <v>2016</v>
      </c>
      <c r="H1164" s="9">
        <v>683333.89162200002</v>
      </c>
      <c r="I1164" s="9">
        <v>858580.13595999999</v>
      </c>
      <c r="J1164" s="9">
        <v>538368.182246999</v>
      </c>
    </row>
    <row r="1165" spans="1:10" x14ac:dyDescent="0.25">
      <c r="A1165" t="s">
        <v>152</v>
      </c>
      <c r="B1165" t="s">
        <v>144</v>
      </c>
      <c r="C1165" s="7" t="s">
        <v>3</v>
      </c>
      <c r="D1165" t="s">
        <v>15</v>
      </c>
      <c r="E1165" t="s">
        <v>96</v>
      </c>
      <c r="F1165" t="s">
        <v>7</v>
      </c>
      <c r="G1165">
        <v>2016</v>
      </c>
      <c r="H1165" s="9">
        <v>742024.423709</v>
      </c>
      <c r="I1165" s="9">
        <v>924386.87779599999</v>
      </c>
      <c r="J1165" s="9">
        <v>584809.30858700001</v>
      </c>
    </row>
    <row r="1166" spans="1:10" x14ac:dyDescent="0.25">
      <c r="A1166" t="s">
        <v>152</v>
      </c>
      <c r="B1166" t="s">
        <v>144</v>
      </c>
      <c r="C1166" s="7" t="s">
        <v>1</v>
      </c>
      <c r="D1166" t="s">
        <v>16</v>
      </c>
      <c r="E1166" t="s">
        <v>96</v>
      </c>
      <c r="F1166" t="s">
        <v>97</v>
      </c>
      <c r="G1166">
        <v>2016</v>
      </c>
      <c r="H1166" s="9">
        <v>1560746.7685400001</v>
      </c>
      <c r="I1166" s="9">
        <v>1916547.4931000001</v>
      </c>
      <c r="J1166" s="9">
        <v>1240816.48988</v>
      </c>
    </row>
    <row r="1167" spans="1:10" x14ac:dyDescent="0.25">
      <c r="A1167" t="s">
        <v>152</v>
      </c>
      <c r="B1167" t="s">
        <v>144</v>
      </c>
      <c r="C1167" s="7" t="s">
        <v>3</v>
      </c>
      <c r="D1167" t="s">
        <v>16</v>
      </c>
      <c r="E1167" t="s">
        <v>96</v>
      </c>
      <c r="F1167" t="s">
        <v>97</v>
      </c>
      <c r="G1167">
        <v>2016</v>
      </c>
      <c r="H1167" s="9">
        <v>1727629.6269499999</v>
      </c>
      <c r="I1167" s="9">
        <v>2116494.06641</v>
      </c>
      <c r="J1167" s="9">
        <v>1395123.4744599999</v>
      </c>
    </row>
    <row r="1168" spans="1:10" x14ac:dyDescent="0.25">
      <c r="A1168" t="s">
        <v>152</v>
      </c>
      <c r="B1168" t="s">
        <v>144</v>
      </c>
      <c r="C1168" s="7" t="s">
        <v>1</v>
      </c>
      <c r="D1168" t="s">
        <v>16</v>
      </c>
      <c r="E1168" t="s">
        <v>96</v>
      </c>
      <c r="F1168" t="s">
        <v>146</v>
      </c>
      <c r="G1168">
        <v>2016</v>
      </c>
      <c r="H1168" s="9">
        <v>1</v>
      </c>
      <c r="I1168" s="9">
        <v>1</v>
      </c>
      <c r="J1168" s="9">
        <v>1</v>
      </c>
    </row>
    <row r="1169" spans="1:10" x14ac:dyDescent="0.25">
      <c r="A1169" t="s">
        <v>152</v>
      </c>
      <c r="B1169" t="s">
        <v>144</v>
      </c>
      <c r="C1169" s="7" t="s">
        <v>3</v>
      </c>
      <c r="D1169" t="s">
        <v>16</v>
      </c>
      <c r="E1169" t="s">
        <v>96</v>
      </c>
      <c r="F1169" t="s">
        <v>146</v>
      </c>
      <c r="G1169">
        <v>2016</v>
      </c>
      <c r="H1169" s="9">
        <v>1</v>
      </c>
      <c r="I1169" s="9">
        <v>1</v>
      </c>
      <c r="J1169" s="9">
        <v>1</v>
      </c>
    </row>
    <row r="1170" spans="1:10" x14ac:dyDescent="0.25">
      <c r="A1170" t="s">
        <v>152</v>
      </c>
      <c r="B1170" t="s">
        <v>144</v>
      </c>
      <c r="C1170" s="7" t="s">
        <v>1</v>
      </c>
      <c r="D1170" t="s">
        <v>16</v>
      </c>
      <c r="E1170" t="s">
        <v>96</v>
      </c>
      <c r="F1170" t="s">
        <v>7</v>
      </c>
      <c r="G1170">
        <v>2016</v>
      </c>
      <c r="H1170" s="9">
        <v>629685.73451700003</v>
      </c>
      <c r="I1170" s="9">
        <v>773234.09553599998</v>
      </c>
      <c r="J1170" s="9">
        <v>500609.36122600001</v>
      </c>
    </row>
    <row r="1171" spans="1:10" x14ac:dyDescent="0.25">
      <c r="A1171" t="s">
        <v>152</v>
      </c>
      <c r="B1171" t="s">
        <v>144</v>
      </c>
      <c r="C1171" s="7" t="s">
        <v>3</v>
      </c>
      <c r="D1171" t="s">
        <v>16</v>
      </c>
      <c r="E1171" t="s">
        <v>96</v>
      </c>
      <c r="F1171" t="s">
        <v>7</v>
      </c>
      <c r="G1171">
        <v>2016</v>
      </c>
      <c r="H1171" s="9">
        <v>741716.190053</v>
      </c>
      <c r="I1171" s="9">
        <v>908665.77576399897</v>
      </c>
      <c r="J1171" s="9">
        <v>598962.67810400005</v>
      </c>
    </row>
    <row r="1172" spans="1:10" x14ac:dyDescent="0.25">
      <c r="A1172" t="s">
        <v>152</v>
      </c>
      <c r="B1172" t="s">
        <v>144</v>
      </c>
      <c r="C1172" s="7" t="s">
        <v>1</v>
      </c>
      <c r="D1172" t="s">
        <v>17</v>
      </c>
      <c r="E1172" t="s">
        <v>96</v>
      </c>
      <c r="F1172" t="s">
        <v>97</v>
      </c>
      <c r="G1172">
        <v>2016</v>
      </c>
      <c r="H1172" s="9">
        <v>1761623.8379200001</v>
      </c>
      <c r="I1172" s="9">
        <v>2216923.6124200001</v>
      </c>
      <c r="J1172" s="9">
        <v>1398444.61143</v>
      </c>
    </row>
    <row r="1173" spans="1:10" x14ac:dyDescent="0.25">
      <c r="A1173" t="s">
        <v>152</v>
      </c>
      <c r="B1173" t="s">
        <v>144</v>
      </c>
      <c r="C1173" s="7" t="s">
        <v>3</v>
      </c>
      <c r="D1173" t="s">
        <v>17</v>
      </c>
      <c r="E1173" t="s">
        <v>96</v>
      </c>
      <c r="F1173" t="s">
        <v>97</v>
      </c>
      <c r="G1173">
        <v>2016</v>
      </c>
      <c r="H1173" s="9">
        <v>2240706.2699099998</v>
      </c>
      <c r="I1173" s="9">
        <v>2807832.0815699999</v>
      </c>
      <c r="J1173" s="9">
        <v>1795738.16371</v>
      </c>
    </row>
    <row r="1174" spans="1:10" x14ac:dyDescent="0.25">
      <c r="A1174" t="s">
        <v>152</v>
      </c>
      <c r="B1174" t="s">
        <v>144</v>
      </c>
      <c r="C1174" s="7" t="s">
        <v>1</v>
      </c>
      <c r="D1174" t="s">
        <v>17</v>
      </c>
      <c r="E1174" t="s">
        <v>96</v>
      </c>
      <c r="F1174" t="s">
        <v>146</v>
      </c>
      <c r="G1174">
        <v>2016</v>
      </c>
      <c r="H1174" s="9">
        <v>1</v>
      </c>
      <c r="I1174" s="9">
        <v>1</v>
      </c>
      <c r="J1174" s="9">
        <v>1</v>
      </c>
    </row>
    <row r="1175" spans="1:10" x14ac:dyDescent="0.25">
      <c r="A1175" t="s">
        <v>152</v>
      </c>
      <c r="B1175" t="s">
        <v>144</v>
      </c>
      <c r="C1175" s="7" t="s">
        <v>3</v>
      </c>
      <c r="D1175" t="s">
        <v>17</v>
      </c>
      <c r="E1175" t="s">
        <v>96</v>
      </c>
      <c r="F1175" t="s">
        <v>146</v>
      </c>
      <c r="G1175">
        <v>2016</v>
      </c>
      <c r="H1175" s="9">
        <v>1</v>
      </c>
      <c r="I1175" s="9">
        <v>1</v>
      </c>
      <c r="J1175" s="9">
        <v>1</v>
      </c>
    </row>
    <row r="1176" spans="1:10" x14ac:dyDescent="0.25">
      <c r="A1176" t="s">
        <v>152</v>
      </c>
      <c r="B1176" t="s">
        <v>144</v>
      </c>
      <c r="C1176" s="7" t="s">
        <v>1</v>
      </c>
      <c r="D1176" t="s">
        <v>17</v>
      </c>
      <c r="E1176" t="s">
        <v>96</v>
      </c>
      <c r="F1176" t="s">
        <v>7</v>
      </c>
      <c r="G1176">
        <v>2016</v>
      </c>
      <c r="H1176" s="9">
        <v>597390.95465099998</v>
      </c>
      <c r="I1176" s="9">
        <v>751789.391527</v>
      </c>
      <c r="J1176" s="9">
        <v>474231.86690800003</v>
      </c>
    </row>
    <row r="1177" spans="1:10" x14ac:dyDescent="0.25">
      <c r="A1177" t="s">
        <v>152</v>
      </c>
      <c r="B1177" t="s">
        <v>144</v>
      </c>
      <c r="C1177" s="7" t="s">
        <v>3</v>
      </c>
      <c r="D1177" t="s">
        <v>17</v>
      </c>
      <c r="E1177" t="s">
        <v>96</v>
      </c>
      <c r="F1177" t="s">
        <v>7</v>
      </c>
      <c r="G1177">
        <v>2016</v>
      </c>
      <c r="H1177" s="9">
        <v>743914.065879</v>
      </c>
      <c r="I1177" s="9">
        <v>932199.73012900003</v>
      </c>
      <c r="J1177" s="9">
        <v>596184.73717800004</v>
      </c>
    </row>
    <row r="1178" spans="1:10" x14ac:dyDescent="0.25">
      <c r="A1178" t="s">
        <v>152</v>
      </c>
      <c r="B1178" t="s">
        <v>144</v>
      </c>
      <c r="C1178" s="7" t="s">
        <v>1</v>
      </c>
      <c r="D1178" t="s">
        <v>18</v>
      </c>
      <c r="E1178" t="s">
        <v>96</v>
      </c>
      <c r="F1178" t="s">
        <v>97</v>
      </c>
      <c r="G1178">
        <v>2016</v>
      </c>
      <c r="H1178" s="9">
        <v>2545018.1008199998</v>
      </c>
      <c r="I1178" s="9">
        <v>3105013.9102500002</v>
      </c>
      <c r="J1178" s="9">
        <v>2101086.1633899999</v>
      </c>
    </row>
    <row r="1179" spans="1:10" x14ac:dyDescent="0.25">
      <c r="A1179" t="s">
        <v>152</v>
      </c>
      <c r="B1179" t="s">
        <v>144</v>
      </c>
      <c r="C1179" s="7" t="s">
        <v>3</v>
      </c>
      <c r="D1179" t="s">
        <v>18</v>
      </c>
      <c r="E1179" t="s">
        <v>96</v>
      </c>
      <c r="F1179" t="s">
        <v>97</v>
      </c>
      <c r="G1179">
        <v>2016</v>
      </c>
      <c r="H1179" s="9">
        <v>3277593.0315700001</v>
      </c>
      <c r="I1179" s="9">
        <v>4012202.28333</v>
      </c>
      <c r="J1179" s="9">
        <v>2716982.28431</v>
      </c>
    </row>
    <row r="1180" spans="1:10" x14ac:dyDescent="0.25">
      <c r="A1180" t="s">
        <v>152</v>
      </c>
      <c r="B1180" t="s">
        <v>144</v>
      </c>
      <c r="C1180" s="7" t="s">
        <v>1</v>
      </c>
      <c r="D1180" t="s">
        <v>18</v>
      </c>
      <c r="E1180" t="s">
        <v>96</v>
      </c>
      <c r="F1180" t="s">
        <v>146</v>
      </c>
      <c r="G1180">
        <v>2016</v>
      </c>
      <c r="H1180" s="9">
        <v>1</v>
      </c>
      <c r="I1180" s="9">
        <v>1</v>
      </c>
      <c r="J1180" s="9">
        <v>1</v>
      </c>
    </row>
    <row r="1181" spans="1:10" x14ac:dyDescent="0.25">
      <c r="A1181" t="s">
        <v>152</v>
      </c>
      <c r="B1181" t="s">
        <v>144</v>
      </c>
      <c r="C1181" s="7" t="s">
        <v>3</v>
      </c>
      <c r="D1181" t="s">
        <v>18</v>
      </c>
      <c r="E1181" t="s">
        <v>96</v>
      </c>
      <c r="F1181" t="s">
        <v>146</v>
      </c>
      <c r="G1181">
        <v>2016</v>
      </c>
      <c r="H1181" s="9">
        <v>1</v>
      </c>
      <c r="I1181" s="9">
        <v>1</v>
      </c>
      <c r="J1181" s="9">
        <v>1</v>
      </c>
    </row>
    <row r="1182" spans="1:10" x14ac:dyDescent="0.25">
      <c r="A1182" t="s">
        <v>152</v>
      </c>
      <c r="B1182" t="s">
        <v>144</v>
      </c>
      <c r="C1182" s="7" t="s">
        <v>1</v>
      </c>
      <c r="D1182" t="s">
        <v>18</v>
      </c>
      <c r="E1182" t="s">
        <v>96</v>
      </c>
      <c r="F1182" t="s">
        <v>7</v>
      </c>
      <c r="G1182">
        <v>2016</v>
      </c>
      <c r="H1182" s="9">
        <v>619283.37688500003</v>
      </c>
      <c r="I1182" s="9">
        <v>755548.06427099998</v>
      </c>
      <c r="J1182" s="9">
        <v>511260.69946799998</v>
      </c>
    </row>
    <row r="1183" spans="1:10" x14ac:dyDescent="0.25">
      <c r="A1183" t="s">
        <v>152</v>
      </c>
      <c r="B1183" t="s">
        <v>144</v>
      </c>
      <c r="C1183" s="7" t="s">
        <v>3</v>
      </c>
      <c r="D1183" t="s">
        <v>18</v>
      </c>
      <c r="E1183" t="s">
        <v>96</v>
      </c>
      <c r="F1183" t="s">
        <v>7</v>
      </c>
      <c r="G1183">
        <v>2016</v>
      </c>
      <c r="H1183" s="9">
        <v>767163.68332399998</v>
      </c>
      <c r="I1183" s="9">
        <v>939108.62400399998</v>
      </c>
      <c r="J1183" s="9">
        <v>635945.37719499995</v>
      </c>
    </row>
    <row r="1184" spans="1:10" x14ac:dyDescent="0.25">
      <c r="A1184" t="s">
        <v>152</v>
      </c>
      <c r="B1184" t="s">
        <v>144</v>
      </c>
      <c r="C1184" s="7" t="s">
        <v>1</v>
      </c>
      <c r="D1184" t="s">
        <v>19</v>
      </c>
      <c r="E1184" t="s">
        <v>96</v>
      </c>
      <c r="F1184" t="s">
        <v>97</v>
      </c>
      <c r="G1184">
        <v>2016</v>
      </c>
      <c r="H1184" s="9">
        <v>2803634.3872699998</v>
      </c>
      <c r="I1184" s="9">
        <v>3384144.6971100001</v>
      </c>
      <c r="J1184" s="9">
        <v>2347061.5401300001</v>
      </c>
    </row>
    <row r="1185" spans="1:10" x14ac:dyDescent="0.25">
      <c r="A1185" t="s">
        <v>152</v>
      </c>
      <c r="B1185" t="s">
        <v>144</v>
      </c>
      <c r="C1185" s="7" t="s">
        <v>3</v>
      </c>
      <c r="D1185" t="s">
        <v>19</v>
      </c>
      <c r="E1185" t="s">
        <v>96</v>
      </c>
      <c r="F1185" t="s">
        <v>97</v>
      </c>
      <c r="G1185">
        <v>2016</v>
      </c>
      <c r="H1185" s="9">
        <v>3261264.6438199999</v>
      </c>
      <c r="I1185" s="9">
        <v>3929512.2116299998</v>
      </c>
      <c r="J1185" s="9">
        <v>2741597.0066</v>
      </c>
    </row>
    <row r="1186" spans="1:10" x14ac:dyDescent="0.25">
      <c r="A1186" t="s">
        <v>152</v>
      </c>
      <c r="B1186" t="s">
        <v>144</v>
      </c>
      <c r="C1186" s="7" t="s">
        <v>1</v>
      </c>
      <c r="D1186" t="s">
        <v>19</v>
      </c>
      <c r="E1186" t="s">
        <v>96</v>
      </c>
      <c r="F1186" t="s">
        <v>146</v>
      </c>
      <c r="G1186">
        <v>2016</v>
      </c>
      <c r="H1186" s="9">
        <v>1</v>
      </c>
      <c r="I1186" s="9">
        <v>1</v>
      </c>
      <c r="J1186" s="9">
        <v>1</v>
      </c>
    </row>
    <row r="1187" spans="1:10" x14ac:dyDescent="0.25">
      <c r="A1187" t="s">
        <v>152</v>
      </c>
      <c r="B1187" t="s">
        <v>144</v>
      </c>
      <c r="C1187" s="7" t="s">
        <v>3</v>
      </c>
      <c r="D1187" t="s">
        <v>19</v>
      </c>
      <c r="E1187" t="s">
        <v>96</v>
      </c>
      <c r="F1187" t="s">
        <v>146</v>
      </c>
      <c r="G1187">
        <v>2016</v>
      </c>
      <c r="H1187" s="9">
        <v>1</v>
      </c>
      <c r="I1187" s="9">
        <v>1</v>
      </c>
      <c r="J1187" s="9">
        <v>1</v>
      </c>
    </row>
    <row r="1188" spans="1:10" x14ac:dyDescent="0.25">
      <c r="A1188" t="s">
        <v>152</v>
      </c>
      <c r="B1188" t="s">
        <v>144</v>
      </c>
      <c r="C1188" s="7" t="s">
        <v>1</v>
      </c>
      <c r="D1188" t="s">
        <v>19</v>
      </c>
      <c r="E1188" t="s">
        <v>96</v>
      </c>
      <c r="F1188" t="s">
        <v>7</v>
      </c>
      <c r="G1188">
        <v>2016</v>
      </c>
      <c r="H1188" s="9">
        <v>636119.42753700004</v>
      </c>
      <c r="I1188" s="9">
        <v>767831.99592699995</v>
      </c>
      <c r="J1188" s="9">
        <v>532527.15478099999</v>
      </c>
    </row>
    <row r="1189" spans="1:10" x14ac:dyDescent="0.25">
      <c r="A1189" t="s">
        <v>152</v>
      </c>
      <c r="B1189" t="s">
        <v>144</v>
      </c>
      <c r="C1189" s="7" t="s">
        <v>3</v>
      </c>
      <c r="D1189" t="s">
        <v>19</v>
      </c>
      <c r="E1189" t="s">
        <v>96</v>
      </c>
      <c r="F1189" t="s">
        <v>7</v>
      </c>
      <c r="G1189">
        <v>2016</v>
      </c>
      <c r="H1189" s="9">
        <v>774803.55677399901</v>
      </c>
      <c r="I1189" s="9">
        <v>933564.23672399996</v>
      </c>
      <c r="J1189" s="9">
        <v>651342.14605400001</v>
      </c>
    </row>
    <row r="1190" spans="1:10" x14ac:dyDescent="0.25">
      <c r="A1190" t="s">
        <v>152</v>
      </c>
      <c r="B1190" t="s">
        <v>144</v>
      </c>
      <c r="C1190" s="7" t="s">
        <v>1</v>
      </c>
      <c r="D1190" t="s">
        <v>20</v>
      </c>
      <c r="E1190" t="s">
        <v>96</v>
      </c>
      <c r="F1190" t="s">
        <v>97</v>
      </c>
      <c r="G1190">
        <v>2016</v>
      </c>
      <c r="H1190" s="9">
        <v>2340995.25067</v>
      </c>
      <c r="I1190" s="9">
        <v>2874846.8955000001</v>
      </c>
      <c r="J1190" s="9">
        <v>1908394.85054</v>
      </c>
    </row>
    <row r="1191" spans="1:10" x14ac:dyDescent="0.25">
      <c r="A1191" t="s">
        <v>152</v>
      </c>
      <c r="B1191" t="s">
        <v>144</v>
      </c>
      <c r="C1191" s="7" t="s">
        <v>3</v>
      </c>
      <c r="D1191" t="s">
        <v>20</v>
      </c>
      <c r="E1191" t="s">
        <v>96</v>
      </c>
      <c r="F1191" t="s">
        <v>97</v>
      </c>
      <c r="G1191">
        <v>2016</v>
      </c>
      <c r="H1191" s="9">
        <v>2577113.21924</v>
      </c>
      <c r="I1191" s="9">
        <v>3171510.0515100001</v>
      </c>
      <c r="J1191" s="9">
        <v>2108141.1499800002</v>
      </c>
    </row>
    <row r="1192" spans="1:10" x14ac:dyDescent="0.25">
      <c r="A1192" t="s">
        <v>152</v>
      </c>
      <c r="B1192" t="s">
        <v>144</v>
      </c>
      <c r="C1192" s="7" t="s">
        <v>1</v>
      </c>
      <c r="D1192" t="s">
        <v>20</v>
      </c>
      <c r="E1192" t="s">
        <v>96</v>
      </c>
      <c r="F1192" t="s">
        <v>146</v>
      </c>
      <c r="G1192">
        <v>2016</v>
      </c>
      <c r="H1192" s="9">
        <v>1</v>
      </c>
      <c r="I1192" s="9">
        <v>1</v>
      </c>
      <c r="J1192" s="9">
        <v>1</v>
      </c>
    </row>
    <row r="1193" spans="1:10" x14ac:dyDescent="0.25">
      <c r="A1193" t="s">
        <v>152</v>
      </c>
      <c r="B1193" t="s">
        <v>144</v>
      </c>
      <c r="C1193" s="7" t="s">
        <v>3</v>
      </c>
      <c r="D1193" t="s">
        <v>20</v>
      </c>
      <c r="E1193" t="s">
        <v>96</v>
      </c>
      <c r="F1193" t="s">
        <v>146</v>
      </c>
      <c r="G1193">
        <v>2016</v>
      </c>
      <c r="H1193" s="9">
        <v>1</v>
      </c>
      <c r="I1193" s="9">
        <v>1</v>
      </c>
      <c r="J1193" s="9">
        <v>1</v>
      </c>
    </row>
    <row r="1194" spans="1:10" x14ac:dyDescent="0.25">
      <c r="A1194" t="s">
        <v>152</v>
      </c>
      <c r="B1194" t="s">
        <v>144</v>
      </c>
      <c r="C1194" s="7" t="s">
        <v>1</v>
      </c>
      <c r="D1194" t="s">
        <v>20</v>
      </c>
      <c r="E1194" t="s">
        <v>96</v>
      </c>
      <c r="F1194" t="s">
        <v>7</v>
      </c>
      <c r="G1194">
        <v>2016</v>
      </c>
      <c r="H1194" s="9">
        <v>645595.16530399898</v>
      </c>
      <c r="I1194" s="9">
        <v>792819.74459200003</v>
      </c>
      <c r="J1194" s="9">
        <v>526293.45943799999</v>
      </c>
    </row>
    <row r="1195" spans="1:10" x14ac:dyDescent="0.25">
      <c r="A1195" t="s">
        <v>152</v>
      </c>
      <c r="B1195" t="s">
        <v>144</v>
      </c>
      <c r="C1195" s="7" t="s">
        <v>3</v>
      </c>
      <c r="D1195" t="s">
        <v>20</v>
      </c>
      <c r="E1195" t="s">
        <v>96</v>
      </c>
      <c r="F1195" t="s">
        <v>7</v>
      </c>
      <c r="G1195">
        <v>2016</v>
      </c>
      <c r="H1195" s="9">
        <v>753371.13885300001</v>
      </c>
      <c r="I1195" s="9">
        <v>927132.00240899995</v>
      </c>
      <c r="J1195" s="9">
        <v>616275.87300499994</v>
      </c>
    </row>
    <row r="1196" spans="1:10" x14ac:dyDescent="0.25">
      <c r="A1196" t="s">
        <v>152</v>
      </c>
      <c r="B1196" t="s">
        <v>144</v>
      </c>
      <c r="C1196" s="7" t="s">
        <v>1</v>
      </c>
      <c r="D1196" t="s">
        <v>21</v>
      </c>
      <c r="E1196" t="s">
        <v>96</v>
      </c>
      <c r="F1196" t="s">
        <v>97</v>
      </c>
      <c r="G1196">
        <v>2016</v>
      </c>
      <c r="H1196" s="9">
        <v>2119427.3368700002</v>
      </c>
      <c r="I1196" s="9">
        <v>2569668.9270899999</v>
      </c>
      <c r="J1196" s="9">
        <v>1773244.7036299999</v>
      </c>
    </row>
    <row r="1197" spans="1:10" x14ac:dyDescent="0.25">
      <c r="A1197" t="s">
        <v>152</v>
      </c>
      <c r="B1197" t="s">
        <v>144</v>
      </c>
      <c r="C1197" s="7" t="s">
        <v>3</v>
      </c>
      <c r="D1197" t="s">
        <v>21</v>
      </c>
      <c r="E1197" t="s">
        <v>96</v>
      </c>
      <c r="F1197" t="s">
        <v>97</v>
      </c>
      <c r="G1197">
        <v>2016</v>
      </c>
      <c r="H1197" s="9">
        <v>2320871.7119800001</v>
      </c>
      <c r="I1197" s="9">
        <v>2810093.4819999998</v>
      </c>
      <c r="J1197" s="9">
        <v>1945317.37928</v>
      </c>
    </row>
    <row r="1198" spans="1:10" x14ac:dyDescent="0.25">
      <c r="A1198" t="s">
        <v>152</v>
      </c>
      <c r="B1198" t="s">
        <v>144</v>
      </c>
      <c r="C1198" s="7" t="s">
        <v>1</v>
      </c>
      <c r="D1198" t="s">
        <v>21</v>
      </c>
      <c r="E1198" t="s">
        <v>96</v>
      </c>
      <c r="F1198" t="s">
        <v>146</v>
      </c>
      <c r="G1198">
        <v>2016</v>
      </c>
      <c r="H1198" s="9">
        <v>1</v>
      </c>
      <c r="I1198" s="9">
        <v>1</v>
      </c>
      <c r="J1198" s="9">
        <v>1</v>
      </c>
    </row>
    <row r="1199" spans="1:10" x14ac:dyDescent="0.25">
      <c r="A1199" t="s">
        <v>152</v>
      </c>
      <c r="B1199" t="s">
        <v>144</v>
      </c>
      <c r="C1199" s="7" t="s">
        <v>3</v>
      </c>
      <c r="D1199" t="s">
        <v>21</v>
      </c>
      <c r="E1199" t="s">
        <v>96</v>
      </c>
      <c r="F1199" t="s">
        <v>146</v>
      </c>
      <c r="G1199">
        <v>2016</v>
      </c>
      <c r="H1199" s="9">
        <v>1</v>
      </c>
      <c r="I1199" s="9">
        <v>1</v>
      </c>
      <c r="J1199" s="9">
        <v>1</v>
      </c>
    </row>
    <row r="1200" spans="1:10" x14ac:dyDescent="0.25">
      <c r="A1200" t="s">
        <v>152</v>
      </c>
      <c r="B1200" t="s">
        <v>144</v>
      </c>
      <c r="C1200" s="7" t="s">
        <v>1</v>
      </c>
      <c r="D1200" t="s">
        <v>21</v>
      </c>
      <c r="E1200" t="s">
        <v>96</v>
      </c>
      <c r="F1200" t="s">
        <v>7</v>
      </c>
      <c r="G1200">
        <v>2016</v>
      </c>
      <c r="H1200" s="9">
        <v>624739.16511199996</v>
      </c>
      <c r="I1200" s="9">
        <v>757455.93736400001</v>
      </c>
      <c r="J1200" s="9">
        <v>522695.634059</v>
      </c>
    </row>
    <row r="1201" spans="1:10" x14ac:dyDescent="0.25">
      <c r="A1201" t="s">
        <v>152</v>
      </c>
      <c r="B1201" t="s">
        <v>144</v>
      </c>
      <c r="C1201" s="7" t="s">
        <v>3</v>
      </c>
      <c r="D1201" t="s">
        <v>21</v>
      </c>
      <c r="E1201" t="s">
        <v>96</v>
      </c>
      <c r="F1201" t="s">
        <v>7</v>
      </c>
      <c r="G1201">
        <v>2016</v>
      </c>
      <c r="H1201" s="9">
        <v>705939.98337899998</v>
      </c>
      <c r="I1201" s="9">
        <v>854746.66080800002</v>
      </c>
      <c r="J1201" s="9">
        <v>591707.55165399995</v>
      </c>
    </row>
    <row r="1202" spans="1:10" x14ac:dyDescent="0.25">
      <c r="A1202" t="s">
        <v>152</v>
      </c>
      <c r="B1202" t="s">
        <v>144</v>
      </c>
      <c r="C1202" s="7" t="s">
        <v>1</v>
      </c>
      <c r="D1202" t="s">
        <v>22</v>
      </c>
      <c r="E1202" t="s">
        <v>96</v>
      </c>
      <c r="F1202" t="s">
        <v>97</v>
      </c>
      <c r="G1202">
        <v>2016</v>
      </c>
      <c r="H1202" s="9">
        <v>1878313.7165399999</v>
      </c>
      <c r="I1202" s="9">
        <v>2249224.4209199999</v>
      </c>
      <c r="J1202" s="9">
        <v>1578972.2986099999</v>
      </c>
    </row>
    <row r="1203" spans="1:10" x14ac:dyDescent="0.25">
      <c r="A1203" t="s">
        <v>152</v>
      </c>
      <c r="B1203" t="s">
        <v>144</v>
      </c>
      <c r="C1203" s="7" t="s">
        <v>3</v>
      </c>
      <c r="D1203" t="s">
        <v>22</v>
      </c>
      <c r="E1203" t="s">
        <v>96</v>
      </c>
      <c r="F1203" t="s">
        <v>97</v>
      </c>
      <c r="G1203">
        <v>2016</v>
      </c>
      <c r="H1203" s="9">
        <v>2094690.7585</v>
      </c>
      <c r="I1203" s="9">
        <v>2493800.3294899999</v>
      </c>
      <c r="J1203" s="9">
        <v>1764182.4855500001</v>
      </c>
    </row>
    <row r="1204" spans="1:10" x14ac:dyDescent="0.25">
      <c r="A1204" t="s">
        <v>152</v>
      </c>
      <c r="B1204" t="s">
        <v>144</v>
      </c>
      <c r="C1204" s="7" t="s">
        <v>1</v>
      </c>
      <c r="D1204" t="s">
        <v>22</v>
      </c>
      <c r="E1204" t="s">
        <v>96</v>
      </c>
      <c r="F1204" t="s">
        <v>146</v>
      </c>
      <c r="G1204">
        <v>2016</v>
      </c>
      <c r="H1204" s="9">
        <v>1</v>
      </c>
      <c r="I1204" s="9">
        <v>1</v>
      </c>
      <c r="J1204" s="9">
        <v>1</v>
      </c>
    </row>
    <row r="1205" spans="1:10" x14ac:dyDescent="0.25">
      <c r="A1205" t="s">
        <v>152</v>
      </c>
      <c r="B1205" t="s">
        <v>144</v>
      </c>
      <c r="C1205" s="7" t="s">
        <v>3</v>
      </c>
      <c r="D1205" t="s">
        <v>22</v>
      </c>
      <c r="E1205" t="s">
        <v>96</v>
      </c>
      <c r="F1205" t="s">
        <v>146</v>
      </c>
      <c r="G1205">
        <v>2016</v>
      </c>
      <c r="H1205" s="9">
        <v>1</v>
      </c>
      <c r="I1205" s="9">
        <v>1</v>
      </c>
      <c r="J1205" s="9">
        <v>1</v>
      </c>
    </row>
    <row r="1206" spans="1:10" x14ac:dyDescent="0.25">
      <c r="A1206" t="s">
        <v>152</v>
      </c>
      <c r="B1206" t="s">
        <v>144</v>
      </c>
      <c r="C1206" s="7" t="s">
        <v>1</v>
      </c>
      <c r="D1206" t="s">
        <v>22</v>
      </c>
      <c r="E1206" t="s">
        <v>96</v>
      </c>
      <c r="F1206" t="s">
        <v>7</v>
      </c>
      <c r="G1206">
        <v>2016</v>
      </c>
      <c r="H1206" s="9">
        <v>598249.25711699994</v>
      </c>
      <c r="I1206" s="9">
        <v>716385.56810499995</v>
      </c>
      <c r="J1206" s="9">
        <v>502908.00537399901</v>
      </c>
    </row>
    <row r="1207" spans="1:10" x14ac:dyDescent="0.25">
      <c r="A1207" t="s">
        <v>152</v>
      </c>
      <c r="B1207" t="s">
        <v>144</v>
      </c>
      <c r="C1207" s="7" t="s">
        <v>3</v>
      </c>
      <c r="D1207" t="s">
        <v>22</v>
      </c>
      <c r="E1207" t="s">
        <v>96</v>
      </c>
      <c r="F1207" t="s">
        <v>7</v>
      </c>
      <c r="G1207">
        <v>2016</v>
      </c>
      <c r="H1207" s="9">
        <v>661252.98684999999</v>
      </c>
      <c r="I1207" s="9">
        <v>787244.08831599995</v>
      </c>
      <c r="J1207" s="9">
        <v>556917.976165</v>
      </c>
    </row>
    <row r="1208" spans="1:10" x14ac:dyDescent="0.25">
      <c r="A1208" t="s">
        <v>152</v>
      </c>
      <c r="B1208" t="s">
        <v>144</v>
      </c>
      <c r="C1208" s="7" t="s">
        <v>1</v>
      </c>
      <c r="D1208" t="s">
        <v>23</v>
      </c>
      <c r="E1208" t="s">
        <v>96</v>
      </c>
      <c r="F1208" t="s">
        <v>97</v>
      </c>
      <c r="G1208">
        <v>2016</v>
      </c>
      <c r="H1208" s="9">
        <v>1565127.2102399999</v>
      </c>
      <c r="I1208" s="9">
        <v>1887922.82947</v>
      </c>
      <c r="J1208" s="9">
        <v>1289958.76951</v>
      </c>
    </row>
    <row r="1209" spans="1:10" x14ac:dyDescent="0.25">
      <c r="A1209" t="s">
        <v>152</v>
      </c>
      <c r="B1209" t="s">
        <v>144</v>
      </c>
      <c r="C1209" s="7" t="s">
        <v>3</v>
      </c>
      <c r="D1209" t="s">
        <v>23</v>
      </c>
      <c r="E1209" t="s">
        <v>96</v>
      </c>
      <c r="F1209" t="s">
        <v>97</v>
      </c>
      <c r="G1209">
        <v>2016</v>
      </c>
      <c r="H1209" s="9">
        <v>1717011.70328</v>
      </c>
      <c r="I1209" s="9">
        <v>2060073.7309000001</v>
      </c>
      <c r="J1209" s="9">
        <v>1418058.02685</v>
      </c>
    </row>
    <row r="1210" spans="1:10" x14ac:dyDescent="0.25">
      <c r="A1210" t="s">
        <v>152</v>
      </c>
      <c r="B1210" t="s">
        <v>144</v>
      </c>
      <c r="C1210" s="7" t="s">
        <v>1</v>
      </c>
      <c r="D1210" t="s">
        <v>23</v>
      </c>
      <c r="E1210" t="s">
        <v>96</v>
      </c>
      <c r="F1210" t="s">
        <v>146</v>
      </c>
      <c r="G1210">
        <v>2016</v>
      </c>
      <c r="H1210" s="9">
        <v>1</v>
      </c>
      <c r="I1210" s="9">
        <v>1</v>
      </c>
      <c r="J1210" s="9">
        <v>1</v>
      </c>
    </row>
    <row r="1211" spans="1:10" x14ac:dyDescent="0.25">
      <c r="A1211" t="s">
        <v>152</v>
      </c>
      <c r="B1211" t="s">
        <v>144</v>
      </c>
      <c r="C1211" s="7" t="s">
        <v>3</v>
      </c>
      <c r="D1211" t="s">
        <v>23</v>
      </c>
      <c r="E1211" t="s">
        <v>96</v>
      </c>
      <c r="F1211" t="s">
        <v>146</v>
      </c>
      <c r="G1211">
        <v>2016</v>
      </c>
      <c r="H1211" s="9">
        <v>1</v>
      </c>
      <c r="I1211" s="9">
        <v>1</v>
      </c>
      <c r="J1211" s="9">
        <v>1</v>
      </c>
    </row>
    <row r="1212" spans="1:10" x14ac:dyDescent="0.25">
      <c r="A1212" t="s">
        <v>152</v>
      </c>
      <c r="B1212" t="s">
        <v>144</v>
      </c>
      <c r="C1212" s="7" t="s">
        <v>1</v>
      </c>
      <c r="D1212" t="s">
        <v>23</v>
      </c>
      <c r="E1212" t="s">
        <v>96</v>
      </c>
      <c r="F1212" t="s">
        <v>7</v>
      </c>
      <c r="G1212">
        <v>2016</v>
      </c>
      <c r="H1212" s="9">
        <v>596331.91296900006</v>
      </c>
      <c r="I1212" s="9">
        <v>719320.84821600001</v>
      </c>
      <c r="J1212" s="9">
        <v>491489.49404099898</v>
      </c>
    </row>
    <row r="1213" spans="1:10" x14ac:dyDescent="0.25">
      <c r="A1213" t="s">
        <v>152</v>
      </c>
      <c r="B1213" t="s">
        <v>144</v>
      </c>
      <c r="C1213" s="7" t="s">
        <v>3</v>
      </c>
      <c r="D1213" t="s">
        <v>23</v>
      </c>
      <c r="E1213" t="s">
        <v>96</v>
      </c>
      <c r="F1213" t="s">
        <v>7</v>
      </c>
      <c r="G1213">
        <v>2016</v>
      </c>
      <c r="H1213" s="9">
        <v>635752.575022</v>
      </c>
      <c r="I1213" s="9">
        <v>762777.08337699994</v>
      </c>
      <c r="J1213" s="9">
        <v>525059.928465</v>
      </c>
    </row>
    <row r="1214" spans="1:10" x14ac:dyDescent="0.25">
      <c r="A1214" t="s">
        <v>152</v>
      </c>
      <c r="B1214" t="s">
        <v>144</v>
      </c>
      <c r="C1214" s="7" t="s">
        <v>1</v>
      </c>
      <c r="D1214" t="s">
        <v>24</v>
      </c>
      <c r="E1214" t="s">
        <v>96</v>
      </c>
      <c r="F1214" t="s">
        <v>97</v>
      </c>
      <c r="G1214">
        <v>2016</v>
      </c>
      <c r="H1214" s="9">
        <v>1259781.5338099999</v>
      </c>
      <c r="I1214" s="9">
        <v>1500111.1181099999</v>
      </c>
      <c r="J1214" s="9">
        <v>1052727.54153</v>
      </c>
    </row>
    <row r="1215" spans="1:10" x14ac:dyDescent="0.25">
      <c r="A1215" t="s">
        <v>152</v>
      </c>
      <c r="B1215" t="s">
        <v>144</v>
      </c>
      <c r="C1215" s="7" t="s">
        <v>3</v>
      </c>
      <c r="D1215" t="s">
        <v>24</v>
      </c>
      <c r="E1215" t="s">
        <v>96</v>
      </c>
      <c r="F1215" t="s">
        <v>97</v>
      </c>
      <c r="G1215">
        <v>2016</v>
      </c>
      <c r="H1215" s="9">
        <v>1337689.10451</v>
      </c>
      <c r="I1215" s="9">
        <v>1583731.4035100001</v>
      </c>
      <c r="J1215" s="9">
        <v>1119525.0269800001</v>
      </c>
    </row>
    <row r="1216" spans="1:10" x14ac:dyDescent="0.25">
      <c r="A1216" t="s">
        <v>152</v>
      </c>
      <c r="B1216" t="s">
        <v>144</v>
      </c>
      <c r="C1216" s="7" t="s">
        <v>1</v>
      </c>
      <c r="D1216" t="s">
        <v>24</v>
      </c>
      <c r="E1216" t="s">
        <v>96</v>
      </c>
      <c r="F1216" t="s">
        <v>146</v>
      </c>
      <c r="G1216">
        <v>2016</v>
      </c>
      <c r="H1216" s="9">
        <v>1</v>
      </c>
      <c r="I1216" s="9">
        <v>1</v>
      </c>
      <c r="J1216" s="9">
        <v>1</v>
      </c>
    </row>
    <row r="1217" spans="1:10" x14ac:dyDescent="0.25">
      <c r="A1217" t="s">
        <v>152</v>
      </c>
      <c r="B1217" t="s">
        <v>144</v>
      </c>
      <c r="C1217" s="7" t="s">
        <v>3</v>
      </c>
      <c r="D1217" t="s">
        <v>24</v>
      </c>
      <c r="E1217" t="s">
        <v>96</v>
      </c>
      <c r="F1217" t="s">
        <v>146</v>
      </c>
      <c r="G1217">
        <v>2016</v>
      </c>
      <c r="H1217" s="9">
        <v>1</v>
      </c>
      <c r="I1217" s="9">
        <v>1</v>
      </c>
      <c r="J1217" s="9">
        <v>1</v>
      </c>
    </row>
    <row r="1218" spans="1:10" x14ac:dyDescent="0.25">
      <c r="A1218" t="s">
        <v>152</v>
      </c>
      <c r="B1218" t="s">
        <v>144</v>
      </c>
      <c r="C1218" s="7" t="s">
        <v>1</v>
      </c>
      <c r="D1218" t="s">
        <v>24</v>
      </c>
      <c r="E1218" t="s">
        <v>96</v>
      </c>
      <c r="F1218" t="s">
        <v>7</v>
      </c>
      <c r="G1218">
        <v>2016</v>
      </c>
      <c r="H1218" s="9">
        <v>603018.74681699998</v>
      </c>
      <c r="I1218" s="9">
        <v>718057.141058999</v>
      </c>
      <c r="J1218" s="9">
        <v>503908.35696099902</v>
      </c>
    </row>
    <row r="1219" spans="1:10" x14ac:dyDescent="0.25">
      <c r="A1219" t="s">
        <v>152</v>
      </c>
      <c r="B1219" t="s">
        <v>144</v>
      </c>
      <c r="C1219" s="7" t="s">
        <v>3</v>
      </c>
      <c r="D1219" t="s">
        <v>24</v>
      </c>
      <c r="E1219" t="s">
        <v>96</v>
      </c>
      <c r="F1219" t="s">
        <v>7</v>
      </c>
      <c r="G1219">
        <v>2016</v>
      </c>
      <c r="H1219" s="9">
        <v>624483.17670199997</v>
      </c>
      <c r="I1219" s="9">
        <v>739344.90052499995</v>
      </c>
      <c r="J1219" s="9">
        <v>522636.04666599998</v>
      </c>
    </row>
    <row r="1220" spans="1:10" x14ac:dyDescent="0.25">
      <c r="A1220" t="s">
        <v>152</v>
      </c>
      <c r="B1220" t="s">
        <v>144</v>
      </c>
      <c r="C1220" s="7" t="s">
        <v>1</v>
      </c>
      <c r="D1220" t="s">
        <v>25</v>
      </c>
      <c r="E1220" t="s">
        <v>96</v>
      </c>
      <c r="F1220" t="s">
        <v>97</v>
      </c>
      <c r="G1220">
        <v>2016</v>
      </c>
      <c r="H1220" s="9">
        <v>1076335.60724</v>
      </c>
      <c r="I1220" s="9">
        <v>1269430.41567</v>
      </c>
      <c r="J1220" s="9">
        <v>918430.42422000004</v>
      </c>
    </row>
    <row r="1221" spans="1:10" x14ac:dyDescent="0.25">
      <c r="A1221" t="s">
        <v>152</v>
      </c>
      <c r="B1221" t="s">
        <v>144</v>
      </c>
      <c r="C1221" s="7" t="s">
        <v>3</v>
      </c>
      <c r="D1221" t="s">
        <v>25</v>
      </c>
      <c r="E1221" t="s">
        <v>96</v>
      </c>
      <c r="F1221" t="s">
        <v>97</v>
      </c>
      <c r="G1221">
        <v>2016</v>
      </c>
      <c r="H1221" s="9">
        <v>1180823.9756799999</v>
      </c>
      <c r="I1221" s="9">
        <v>1382905.7498699999</v>
      </c>
      <c r="J1221" s="9">
        <v>1013657.70916</v>
      </c>
    </row>
    <row r="1222" spans="1:10" x14ac:dyDescent="0.25">
      <c r="A1222" t="s">
        <v>152</v>
      </c>
      <c r="B1222" t="s">
        <v>144</v>
      </c>
      <c r="C1222" s="7" t="s">
        <v>1</v>
      </c>
      <c r="D1222" t="s">
        <v>25</v>
      </c>
      <c r="E1222" t="s">
        <v>96</v>
      </c>
      <c r="F1222" t="s">
        <v>146</v>
      </c>
      <c r="G1222">
        <v>2016</v>
      </c>
      <c r="H1222" s="9">
        <v>1</v>
      </c>
      <c r="I1222" s="9">
        <v>1</v>
      </c>
      <c r="J1222" s="9">
        <v>1</v>
      </c>
    </row>
    <row r="1223" spans="1:10" x14ac:dyDescent="0.25">
      <c r="A1223" t="s">
        <v>152</v>
      </c>
      <c r="B1223" t="s">
        <v>144</v>
      </c>
      <c r="C1223" s="7" t="s">
        <v>3</v>
      </c>
      <c r="D1223" t="s">
        <v>25</v>
      </c>
      <c r="E1223" t="s">
        <v>96</v>
      </c>
      <c r="F1223" t="s">
        <v>146</v>
      </c>
      <c r="G1223">
        <v>2016</v>
      </c>
      <c r="H1223" s="9">
        <v>1</v>
      </c>
      <c r="I1223" s="9">
        <v>1</v>
      </c>
      <c r="J1223" s="9">
        <v>1</v>
      </c>
    </row>
    <row r="1224" spans="1:10" x14ac:dyDescent="0.25">
      <c r="A1224" t="s">
        <v>152</v>
      </c>
      <c r="B1224" t="s">
        <v>144</v>
      </c>
      <c r="C1224" s="7" t="s">
        <v>1</v>
      </c>
      <c r="D1224" t="s">
        <v>25</v>
      </c>
      <c r="E1224" t="s">
        <v>96</v>
      </c>
      <c r="F1224" t="s">
        <v>7</v>
      </c>
      <c r="G1224">
        <v>2016</v>
      </c>
      <c r="H1224" s="9">
        <v>608968.17757299996</v>
      </c>
      <c r="I1224" s="9">
        <v>718217.182063999</v>
      </c>
      <c r="J1224" s="9">
        <v>519628.72723199998</v>
      </c>
    </row>
    <row r="1225" spans="1:10" x14ac:dyDescent="0.25">
      <c r="A1225" t="s">
        <v>152</v>
      </c>
      <c r="B1225" t="s">
        <v>144</v>
      </c>
      <c r="C1225" s="7" t="s">
        <v>3</v>
      </c>
      <c r="D1225" t="s">
        <v>25</v>
      </c>
      <c r="E1225" t="s">
        <v>96</v>
      </c>
      <c r="F1225" t="s">
        <v>7</v>
      </c>
      <c r="G1225">
        <v>2016</v>
      </c>
      <c r="H1225" s="9">
        <v>622460.13465000002</v>
      </c>
      <c r="I1225" s="9">
        <v>728985.621056</v>
      </c>
      <c r="J1225" s="9">
        <v>534340.02622700005</v>
      </c>
    </row>
    <row r="1226" spans="1:10" x14ac:dyDescent="0.25">
      <c r="A1226" t="s">
        <v>152</v>
      </c>
      <c r="B1226" t="s">
        <v>144</v>
      </c>
      <c r="C1226" s="7" t="s">
        <v>1</v>
      </c>
      <c r="D1226" t="s">
        <v>26</v>
      </c>
      <c r="E1226" t="s">
        <v>96</v>
      </c>
      <c r="F1226" t="s">
        <v>97</v>
      </c>
      <c r="G1226">
        <v>2016</v>
      </c>
      <c r="H1226" s="9">
        <v>994053.202192</v>
      </c>
      <c r="I1226" s="9">
        <v>1168027.1663800001</v>
      </c>
      <c r="J1226" s="9">
        <v>858164.83458400005</v>
      </c>
    </row>
    <row r="1227" spans="1:10" x14ac:dyDescent="0.25">
      <c r="A1227" t="s">
        <v>152</v>
      </c>
      <c r="B1227" t="s">
        <v>144</v>
      </c>
      <c r="C1227" s="7" t="s">
        <v>3</v>
      </c>
      <c r="D1227" t="s">
        <v>26</v>
      </c>
      <c r="E1227" t="s">
        <v>96</v>
      </c>
      <c r="F1227" t="s">
        <v>97</v>
      </c>
      <c r="G1227">
        <v>2016</v>
      </c>
      <c r="H1227" s="9">
        <v>1094073.21376</v>
      </c>
      <c r="I1227" s="9">
        <v>1287279.13206</v>
      </c>
      <c r="J1227" s="9">
        <v>945133.88642300002</v>
      </c>
    </row>
    <row r="1228" spans="1:10" x14ac:dyDescent="0.25">
      <c r="A1228" t="s">
        <v>152</v>
      </c>
      <c r="B1228" t="s">
        <v>144</v>
      </c>
      <c r="C1228" s="7" t="s">
        <v>1</v>
      </c>
      <c r="D1228" t="s">
        <v>26</v>
      </c>
      <c r="E1228" t="s">
        <v>96</v>
      </c>
      <c r="F1228" t="s">
        <v>146</v>
      </c>
      <c r="G1228">
        <v>2016</v>
      </c>
      <c r="H1228" s="9">
        <v>1</v>
      </c>
      <c r="I1228" s="9">
        <v>1</v>
      </c>
      <c r="J1228" s="9">
        <v>1</v>
      </c>
    </row>
    <row r="1229" spans="1:10" x14ac:dyDescent="0.25">
      <c r="A1229" t="s">
        <v>152</v>
      </c>
      <c r="B1229" t="s">
        <v>144</v>
      </c>
      <c r="C1229" s="7" t="s">
        <v>3</v>
      </c>
      <c r="D1229" t="s">
        <v>26</v>
      </c>
      <c r="E1229" t="s">
        <v>96</v>
      </c>
      <c r="F1229" t="s">
        <v>146</v>
      </c>
      <c r="G1229">
        <v>2016</v>
      </c>
      <c r="H1229" s="9">
        <v>1</v>
      </c>
      <c r="I1229" s="9">
        <v>1</v>
      </c>
      <c r="J1229" s="9">
        <v>1</v>
      </c>
    </row>
    <row r="1230" spans="1:10" x14ac:dyDescent="0.25">
      <c r="A1230" t="s">
        <v>152</v>
      </c>
      <c r="B1230" t="s">
        <v>144</v>
      </c>
      <c r="C1230" s="7" t="s">
        <v>1</v>
      </c>
      <c r="D1230" t="s">
        <v>26</v>
      </c>
      <c r="E1230" t="s">
        <v>96</v>
      </c>
      <c r="F1230" t="s">
        <v>7</v>
      </c>
      <c r="G1230">
        <v>2016</v>
      </c>
      <c r="H1230" s="9">
        <v>641318.555987</v>
      </c>
      <c r="I1230" s="9">
        <v>753558.75726300001</v>
      </c>
      <c r="J1230" s="9">
        <v>553649.47399299999</v>
      </c>
    </row>
    <row r="1231" spans="1:10" x14ac:dyDescent="0.25">
      <c r="A1231" t="s">
        <v>152</v>
      </c>
      <c r="B1231" t="s">
        <v>144</v>
      </c>
      <c r="C1231" s="7" t="s">
        <v>3</v>
      </c>
      <c r="D1231" t="s">
        <v>26</v>
      </c>
      <c r="E1231" t="s">
        <v>96</v>
      </c>
      <c r="F1231" t="s">
        <v>7</v>
      </c>
      <c r="G1231">
        <v>2016</v>
      </c>
      <c r="H1231" s="9">
        <v>645686.82842399995</v>
      </c>
      <c r="I1231" s="9">
        <v>759710.74844300002</v>
      </c>
      <c r="J1231" s="9">
        <v>557787.62690100004</v>
      </c>
    </row>
    <row r="1232" spans="1:10" x14ac:dyDescent="0.25">
      <c r="A1232" t="s">
        <v>152</v>
      </c>
      <c r="B1232" t="s">
        <v>144</v>
      </c>
      <c r="C1232" s="7" t="s">
        <v>1</v>
      </c>
      <c r="D1232" t="s">
        <v>27</v>
      </c>
      <c r="E1232" t="s">
        <v>96</v>
      </c>
      <c r="F1232" t="s">
        <v>97</v>
      </c>
      <c r="G1232">
        <v>2016</v>
      </c>
      <c r="H1232" s="9">
        <v>666876.36414199998</v>
      </c>
      <c r="I1232" s="9">
        <v>771109.92797399999</v>
      </c>
      <c r="J1232" s="9">
        <v>582029.60942999995</v>
      </c>
    </row>
    <row r="1233" spans="1:10" x14ac:dyDescent="0.25">
      <c r="A1233" t="s">
        <v>152</v>
      </c>
      <c r="B1233" t="s">
        <v>144</v>
      </c>
      <c r="C1233" s="7" t="s">
        <v>3</v>
      </c>
      <c r="D1233" t="s">
        <v>27</v>
      </c>
      <c r="E1233" t="s">
        <v>96</v>
      </c>
      <c r="F1233" t="s">
        <v>97</v>
      </c>
      <c r="G1233">
        <v>2016</v>
      </c>
      <c r="H1233" s="9">
        <v>770580.21259500005</v>
      </c>
      <c r="I1233" s="9">
        <v>896482.20992399997</v>
      </c>
      <c r="J1233" s="9">
        <v>673561.74316199997</v>
      </c>
    </row>
    <row r="1234" spans="1:10" x14ac:dyDescent="0.25">
      <c r="A1234" t="s">
        <v>152</v>
      </c>
      <c r="B1234" t="s">
        <v>144</v>
      </c>
      <c r="C1234" s="7" t="s">
        <v>1</v>
      </c>
      <c r="D1234" t="s">
        <v>27</v>
      </c>
      <c r="E1234" t="s">
        <v>96</v>
      </c>
      <c r="F1234" t="s">
        <v>146</v>
      </c>
      <c r="G1234">
        <v>2016</v>
      </c>
      <c r="H1234" s="9">
        <v>1</v>
      </c>
      <c r="I1234" s="9">
        <v>1</v>
      </c>
      <c r="J1234" s="9">
        <v>1</v>
      </c>
    </row>
    <row r="1235" spans="1:10" x14ac:dyDescent="0.25">
      <c r="A1235" t="s">
        <v>152</v>
      </c>
      <c r="B1235" t="s">
        <v>144</v>
      </c>
      <c r="C1235" s="7" t="s">
        <v>3</v>
      </c>
      <c r="D1235" t="s">
        <v>27</v>
      </c>
      <c r="E1235" t="s">
        <v>96</v>
      </c>
      <c r="F1235" t="s">
        <v>146</v>
      </c>
      <c r="G1235">
        <v>2016</v>
      </c>
      <c r="H1235" s="9">
        <v>1</v>
      </c>
      <c r="I1235" s="9">
        <v>1</v>
      </c>
      <c r="J1235" s="9">
        <v>1</v>
      </c>
    </row>
    <row r="1236" spans="1:10" x14ac:dyDescent="0.25">
      <c r="A1236" t="s">
        <v>152</v>
      </c>
      <c r="B1236" t="s">
        <v>144</v>
      </c>
      <c r="C1236" s="7" t="s">
        <v>1</v>
      </c>
      <c r="D1236" t="s">
        <v>27</v>
      </c>
      <c r="E1236" t="s">
        <v>96</v>
      </c>
      <c r="F1236" t="s">
        <v>7</v>
      </c>
      <c r="G1236">
        <v>2016</v>
      </c>
      <c r="H1236" s="9">
        <v>677798.64254899998</v>
      </c>
      <c r="I1236" s="9">
        <v>783739.37140399998</v>
      </c>
      <c r="J1236" s="9">
        <v>591562.24512800004</v>
      </c>
    </row>
    <row r="1237" spans="1:10" x14ac:dyDescent="0.25">
      <c r="A1237" t="s">
        <v>152</v>
      </c>
      <c r="B1237" t="s">
        <v>144</v>
      </c>
      <c r="C1237" s="7" t="s">
        <v>3</v>
      </c>
      <c r="D1237" t="s">
        <v>27</v>
      </c>
      <c r="E1237" t="s">
        <v>96</v>
      </c>
      <c r="F1237" t="s">
        <v>7</v>
      </c>
      <c r="G1237">
        <v>2016</v>
      </c>
      <c r="H1237" s="9">
        <v>669464.87665300001</v>
      </c>
      <c r="I1237" s="9">
        <v>778846.04649700003</v>
      </c>
      <c r="J1237" s="9">
        <v>585177.14565399999</v>
      </c>
    </row>
    <row r="1238" spans="1:10" x14ac:dyDescent="0.25">
      <c r="A1238" t="s">
        <v>152</v>
      </c>
      <c r="B1238" t="s">
        <v>144</v>
      </c>
      <c r="C1238" s="7" t="s">
        <v>1</v>
      </c>
      <c r="D1238" t="s">
        <v>28</v>
      </c>
      <c r="E1238" t="s">
        <v>96</v>
      </c>
      <c r="F1238" t="s">
        <v>97</v>
      </c>
      <c r="G1238">
        <v>2016</v>
      </c>
      <c r="H1238" s="9">
        <v>613160.553358</v>
      </c>
      <c r="I1238" s="9">
        <v>697238.21284299996</v>
      </c>
      <c r="J1238" s="9">
        <v>542206.83923399996</v>
      </c>
    </row>
    <row r="1239" spans="1:10" x14ac:dyDescent="0.25">
      <c r="A1239" t="s">
        <v>152</v>
      </c>
      <c r="B1239" t="s">
        <v>144</v>
      </c>
      <c r="C1239" s="7" t="s">
        <v>3</v>
      </c>
      <c r="D1239" t="s">
        <v>28</v>
      </c>
      <c r="E1239" t="s">
        <v>96</v>
      </c>
      <c r="F1239" t="s">
        <v>97</v>
      </c>
      <c r="G1239">
        <v>2016</v>
      </c>
      <c r="H1239" s="9">
        <v>693170.47119499999</v>
      </c>
      <c r="I1239" s="9">
        <v>786469.30325700005</v>
      </c>
      <c r="J1239" s="9">
        <v>611180.248853</v>
      </c>
    </row>
    <row r="1240" spans="1:10" x14ac:dyDescent="0.25">
      <c r="A1240" t="s">
        <v>152</v>
      </c>
      <c r="B1240" t="s">
        <v>144</v>
      </c>
      <c r="C1240" s="7" t="s">
        <v>1</v>
      </c>
      <c r="D1240" t="s">
        <v>28</v>
      </c>
      <c r="E1240" t="s">
        <v>96</v>
      </c>
      <c r="F1240" t="s">
        <v>146</v>
      </c>
      <c r="G1240">
        <v>2016</v>
      </c>
      <c r="H1240" s="9">
        <v>1</v>
      </c>
      <c r="I1240" s="9">
        <v>1</v>
      </c>
      <c r="J1240" s="9">
        <v>1</v>
      </c>
    </row>
    <row r="1241" spans="1:10" x14ac:dyDescent="0.25">
      <c r="A1241" t="s">
        <v>152</v>
      </c>
      <c r="B1241" t="s">
        <v>144</v>
      </c>
      <c r="C1241" s="7" t="s">
        <v>3</v>
      </c>
      <c r="D1241" t="s">
        <v>28</v>
      </c>
      <c r="E1241" t="s">
        <v>96</v>
      </c>
      <c r="F1241" t="s">
        <v>146</v>
      </c>
      <c r="G1241">
        <v>2016</v>
      </c>
      <c r="H1241" s="9">
        <v>1</v>
      </c>
      <c r="I1241" s="9">
        <v>1</v>
      </c>
      <c r="J1241" s="9">
        <v>1</v>
      </c>
    </row>
    <row r="1242" spans="1:10" x14ac:dyDescent="0.25">
      <c r="A1242" t="s">
        <v>152</v>
      </c>
      <c r="B1242" t="s">
        <v>144</v>
      </c>
      <c r="C1242" s="7" t="s">
        <v>1</v>
      </c>
      <c r="D1242" t="s">
        <v>28</v>
      </c>
      <c r="E1242" t="s">
        <v>96</v>
      </c>
      <c r="F1242" t="s">
        <v>7</v>
      </c>
      <c r="G1242">
        <v>2016</v>
      </c>
      <c r="H1242" s="9">
        <v>715154.56583199999</v>
      </c>
      <c r="I1242" s="9">
        <v>813217.82468899898</v>
      </c>
      <c r="J1242" s="9">
        <v>632398.30837099999</v>
      </c>
    </row>
    <row r="1243" spans="1:10" x14ac:dyDescent="0.25">
      <c r="A1243" t="s">
        <v>152</v>
      </c>
      <c r="B1243" t="s">
        <v>144</v>
      </c>
      <c r="C1243" s="7" t="s">
        <v>3</v>
      </c>
      <c r="D1243" t="s">
        <v>28</v>
      </c>
      <c r="E1243" t="s">
        <v>96</v>
      </c>
      <c r="F1243" t="s">
        <v>7</v>
      </c>
      <c r="G1243">
        <v>2016</v>
      </c>
      <c r="H1243" s="9">
        <v>688570.10860000004</v>
      </c>
      <c r="I1243" s="9">
        <v>781249.74455599999</v>
      </c>
      <c r="J1243" s="9">
        <v>607124.03054599999</v>
      </c>
    </row>
    <row r="1244" spans="1:10" x14ac:dyDescent="0.25">
      <c r="A1244" t="s">
        <v>152</v>
      </c>
      <c r="B1244" t="s">
        <v>144</v>
      </c>
      <c r="C1244" s="7" t="s">
        <v>1</v>
      </c>
      <c r="D1244" t="s">
        <v>147</v>
      </c>
      <c r="E1244" t="s">
        <v>96</v>
      </c>
      <c r="F1244" t="s">
        <v>97</v>
      </c>
      <c r="G1244">
        <v>2016</v>
      </c>
      <c r="H1244" s="9">
        <v>485593.05108</v>
      </c>
      <c r="I1244" s="9">
        <v>543235.14758600004</v>
      </c>
      <c r="J1244" s="9">
        <v>434471.51947</v>
      </c>
    </row>
    <row r="1245" spans="1:10" x14ac:dyDescent="0.25">
      <c r="A1245" t="s">
        <v>152</v>
      </c>
      <c r="B1245" t="s">
        <v>144</v>
      </c>
      <c r="C1245" s="7" t="s">
        <v>3</v>
      </c>
      <c r="D1245" t="s">
        <v>147</v>
      </c>
      <c r="E1245" t="s">
        <v>96</v>
      </c>
      <c r="F1245" t="s">
        <v>97</v>
      </c>
      <c r="G1245">
        <v>2016</v>
      </c>
      <c r="H1245" s="9">
        <v>577917.0416</v>
      </c>
      <c r="I1245" s="9">
        <v>648570.35182800004</v>
      </c>
      <c r="J1245" s="9">
        <v>517885.42628900002</v>
      </c>
    </row>
    <row r="1246" spans="1:10" x14ac:dyDescent="0.25">
      <c r="A1246" t="s">
        <v>152</v>
      </c>
      <c r="B1246" t="s">
        <v>144</v>
      </c>
      <c r="C1246" s="7" t="s">
        <v>1</v>
      </c>
      <c r="D1246" t="s">
        <v>147</v>
      </c>
      <c r="E1246" t="s">
        <v>96</v>
      </c>
      <c r="F1246" t="s">
        <v>146</v>
      </c>
      <c r="G1246">
        <v>2016</v>
      </c>
      <c r="H1246" s="9">
        <v>1</v>
      </c>
      <c r="I1246" s="9">
        <v>1</v>
      </c>
      <c r="J1246" s="9">
        <v>1</v>
      </c>
    </row>
    <row r="1247" spans="1:10" x14ac:dyDescent="0.25">
      <c r="A1247" t="s">
        <v>152</v>
      </c>
      <c r="B1247" t="s">
        <v>144</v>
      </c>
      <c r="C1247" s="7" t="s">
        <v>3</v>
      </c>
      <c r="D1247" t="s">
        <v>147</v>
      </c>
      <c r="E1247" t="s">
        <v>96</v>
      </c>
      <c r="F1247" t="s">
        <v>146</v>
      </c>
      <c r="G1247">
        <v>2016</v>
      </c>
      <c r="H1247" s="9">
        <v>1</v>
      </c>
      <c r="I1247" s="9">
        <v>1</v>
      </c>
      <c r="J1247" s="9">
        <v>1</v>
      </c>
    </row>
    <row r="1248" spans="1:10" x14ac:dyDescent="0.25">
      <c r="A1248" t="s">
        <v>152</v>
      </c>
      <c r="B1248" t="s">
        <v>144</v>
      </c>
      <c r="C1248" s="7" t="s">
        <v>1</v>
      </c>
      <c r="D1248" t="s">
        <v>147</v>
      </c>
      <c r="E1248" t="s">
        <v>96</v>
      </c>
      <c r="F1248" t="s">
        <v>7</v>
      </c>
      <c r="G1248">
        <v>2016</v>
      </c>
      <c r="H1248" s="9">
        <v>805693.84345599997</v>
      </c>
      <c r="I1248" s="9">
        <v>901333.35513200006</v>
      </c>
      <c r="J1248" s="9">
        <v>720873.22422700003</v>
      </c>
    </row>
    <row r="1249" spans="1:10" x14ac:dyDescent="0.25">
      <c r="A1249" t="s">
        <v>152</v>
      </c>
      <c r="B1249" t="s">
        <v>144</v>
      </c>
      <c r="C1249" s="7" t="s">
        <v>3</v>
      </c>
      <c r="D1249" t="s">
        <v>147</v>
      </c>
      <c r="E1249" t="s">
        <v>96</v>
      </c>
      <c r="F1249" t="s">
        <v>7</v>
      </c>
      <c r="G1249">
        <v>2016</v>
      </c>
      <c r="H1249" s="9">
        <v>758476.145263999</v>
      </c>
      <c r="I1249" s="9">
        <v>851203.72817599995</v>
      </c>
      <c r="J1249" s="9">
        <v>679688.80227600003</v>
      </c>
    </row>
    <row r="1250" spans="1:10" x14ac:dyDescent="0.25">
      <c r="A1250" t="s">
        <v>152</v>
      </c>
      <c r="B1250" t="s">
        <v>144</v>
      </c>
      <c r="C1250" s="7" t="s">
        <v>1</v>
      </c>
      <c r="D1250" t="s">
        <v>148</v>
      </c>
      <c r="E1250" t="s">
        <v>96</v>
      </c>
      <c r="F1250" t="s">
        <v>97</v>
      </c>
      <c r="G1250">
        <v>2016</v>
      </c>
      <c r="H1250" s="9">
        <v>323751.16547599999</v>
      </c>
      <c r="I1250" s="9">
        <v>360087.46355799999</v>
      </c>
      <c r="J1250" s="9">
        <v>293181.878601</v>
      </c>
    </row>
    <row r="1251" spans="1:10" x14ac:dyDescent="0.25">
      <c r="A1251" t="s">
        <v>152</v>
      </c>
      <c r="B1251" t="s">
        <v>144</v>
      </c>
      <c r="C1251" s="7" t="s">
        <v>3</v>
      </c>
      <c r="D1251" t="s">
        <v>148</v>
      </c>
      <c r="E1251" t="s">
        <v>96</v>
      </c>
      <c r="F1251" t="s">
        <v>97</v>
      </c>
      <c r="G1251">
        <v>2016</v>
      </c>
      <c r="H1251" s="9">
        <v>464343.01406299998</v>
      </c>
      <c r="I1251" s="9">
        <v>517272.46546799998</v>
      </c>
      <c r="J1251" s="9">
        <v>420180.90311299998</v>
      </c>
    </row>
    <row r="1252" spans="1:10" x14ac:dyDescent="0.25">
      <c r="A1252" t="s">
        <v>152</v>
      </c>
      <c r="B1252" t="s">
        <v>144</v>
      </c>
      <c r="C1252" s="7" t="s">
        <v>1</v>
      </c>
      <c r="D1252" t="s">
        <v>148</v>
      </c>
      <c r="E1252" t="s">
        <v>96</v>
      </c>
      <c r="F1252" t="s">
        <v>146</v>
      </c>
      <c r="G1252">
        <v>2016</v>
      </c>
      <c r="H1252" s="9">
        <v>1</v>
      </c>
      <c r="I1252" s="9">
        <v>1</v>
      </c>
      <c r="J1252" s="9">
        <v>1</v>
      </c>
    </row>
    <row r="1253" spans="1:10" x14ac:dyDescent="0.25">
      <c r="A1253" t="s">
        <v>152</v>
      </c>
      <c r="B1253" t="s">
        <v>144</v>
      </c>
      <c r="C1253" s="7" t="s">
        <v>3</v>
      </c>
      <c r="D1253" t="s">
        <v>148</v>
      </c>
      <c r="E1253" t="s">
        <v>96</v>
      </c>
      <c r="F1253" t="s">
        <v>146</v>
      </c>
      <c r="G1253">
        <v>2016</v>
      </c>
      <c r="H1253" s="9">
        <v>1</v>
      </c>
      <c r="I1253" s="9">
        <v>1</v>
      </c>
      <c r="J1253" s="9">
        <v>1</v>
      </c>
    </row>
    <row r="1254" spans="1:10" x14ac:dyDescent="0.25">
      <c r="A1254" t="s">
        <v>152</v>
      </c>
      <c r="B1254" t="s">
        <v>144</v>
      </c>
      <c r="C1254" s="7" t="s">
        <v>1</v>
      </c>
      <c r="D1254" t="s">
        <v>148</v>
      </c>
      <c r="E1254" t="s">
        <v>96</v>
      </c>
      <c r="F1254" t="s">
        <v>7</v>
      </c>
      <c r="G1254">
        <v>2016</v>
      </c>
      <c r="H1254" s="9">
        <v>915346.66143399896</v>
      </c>
      <c r="I1254" s="9">
        <v>1018080.8372</v>
      </c>
      <c r="J1254" s="9">
        <v>828917.64536299999</v>
      </c>
    </row>
    <row r="1255" spans="1:10" x14ac:dyDescent="0.25">
      <c r="A1255" t="s">
        <v>152</v>
      </c>
      <c r="B1255" t="s">
        <v>144</v>
      </c>
      <c r="C1255" s="7" t="s">
        <v>3</v>
      </c>
      <c r="D1255" t="s">
        <v>148</v>
      </c>
      <c r="E1255" t="s">
        <v>96</v>
      </c>
      <c r="F1255" t="s">
        <v>7</v>
      </c>
      <c r="G1255">
        <v>2016</v>
      </c>
      <c r="H1255" s="9">
        <v>869768.97462899995</v>
      </c>
      <c r="I1255" s="9">
        <v>968912.05050600006</v>
      </c>
      <c r="J1255" s="9">
        <v>787048.15662399901</v>
      </c>
    </row>
    <row r="1256" spans="1:10" x14ac:dyDescent="0.25">
      <c r="A1256" t="s">
        <v>152</v>
      </c>
      <c r="B1256" t="s">
        <v>144</v>
      </c>
      <c r="C1256" s="7" t="s">
        <v>1</v>
      </c>
      <c r="D1256" t="s">
        <v>149</v>
      </c>
      <c r="E1256" t="s">
        <v>96</v>
      </c>
      <c r="F1256" t="s">
        <v>97</v>
      </c>
      <c r="G1256">
        <v>2016</v>
      </c>
      <c r="H1256" s="9">
        <v>147896.34724199999</v>
      </c>
      <c r="I1256" s="9">
        <v>168722.702517</v>
      </c>
      <c r="J1256" s="9">
        <v>132222.50114400001</v>
      </c>
    </row>
    <row r="1257" spans="1:10" x14ac:dyDescent="0.25">
      <c r="A1257" t="s">
        <v>152</v>
      </c>
      <c r="B1257" t="s">
        <v>144</v>
      </c>
      <c r="C1257" s="7" t="s">
        <v>3</v>
      </c>
      <c r="D1257" t="s">
        <v>149</v>
      </c>
      <c r="E1257" t="s">
        <v>96</v>
      </c>
      <c r="F1257" t="s">
        <v>97</v>
      </c>
      <c r="G1257">
        <v>2016</v>
      </c>
      <c r="H1257" s="9">
        <v>303158.051852</v>
      </c>
      <c r="I1257" s="9">
        <v>343210.422387</v>
      </c>
      <c r="J1257" s="9">
        <v>270029.61500400002</v>
      </c>
    </row>
    <row r="1258" spans="1:10" x14ac:dyDescent="0.25">
      <c r="A1258" t="s">
        <v>152</v>
      </c>
      <c r="B1258" t="s">
        <v>144</v>
      </c>
      <c r="C1258" s="7" t="s">
        <v>1</v>
      </c>
      <c r="D1258" t="s">
        <v>149</v>
      </c>
      <c r="E1258" t="s">
        <v>96</v>
      </c>
      <c r="F1258" t="s">
        <v>146</v>
      </c>
      <c r="G1258">
        <v>2016</v>
      </c>
      <c r="H1258" s="9">
        <v>1</v>
      </c>
      <c r="I1258" s="9">
        <v>1</v>
      </c>
      <c r="J1258" s="9">
        <v>1</v>
      </c>
    </row>
    <row r="1259" spans="1:10" x14ac:dyDescent="0.25">
      <c r="A1259" t="s">
        <v>152</v>
      </c>
      <c r="B1259" t="s">
        <v>144</v>
      </c>
      <c r="C1259" s="7" t="s">
        <v>3</v>
      </c>
      <c r="D1259" t="s">
        <v>149</v>
      </c>
      <c r="E1259" t="s">
        <v>96</v>
      </c>
      <c r="F1259" t="s">
        <v>146</v>
      </c>
      <c r="G1259">
        <v>2016</v>
      </c>
      <c r="H1259" s="9">
        <v>1</v>
      </c>
      <c r="I1259" s="9">
        <v>1</v>
      </c>
      <c r="J1259" s="9">
        <v>1</v>
      </c>
    </row>
    <row r="1260" spans="1:10" x14ac:dyDescent="0.25">
      <c r="A1260" t="s">
        <v>152</v>
      </c>
      <c r="B1260" t="s">
        <v>144</v>
      </c>
      <c r="C1260" s="7" t="s">
        <v>1</v>
      </c>
      <c r="D1260" t="s">
        <v>149</v>
      </c>
      <c r="E1260" t="s">
        <v>96</v>
      </c>
      <c r="F1260" t="s">
        <v>7</v>
      </c>
      <c r="G1260">
        <v>2016</v>
      </c>
      <c r="H1260" s="9">
        <v>1002373.05344</v>
      </c>
      <c r="I1260" s="9">
        <v>1143524.4592599999</v>
      </c>
      <c r="J1260" s="9">
        <v>896142.97227200004</v>
      </c>
    </row>
    <row r="1261" spans="1:10" x14ac:dyDescent="0.25">
      <c r="A1261" t="s">
        <v>152</v>
      </c>
      <c r="B1261" t="s">
        <v>144</v>
      </c>
      <c r="C1261" s="7" t="s">
        <v>3</v>
      </c>
      <c r="D1261" t="s">
        <v>149</v>
      </c>
      <c r="E1261" t="s">
        <v>96</v>
      </c>
      <c r="F1261" t="s">
        <v>7</v>
      </c>
      <c r="G1261">
        <v>2016</v>
      </c>
      <c r="H1261" s="9">
        <v>977027.47323500004</v>
      </c>
      <c r="I1261" s="9">
        <v>1106109.5350200001</v>
      </c>
      <c r="J1261" s="9">
        <v>870260.08655799995</v>
      </c>
    </row>
    <row r="1262" spans="1:10" x14ac:dyDescent="0.25">
      <c r="A1262" t="s">
        <v>152</v>
      </c>
      <c r="B1262" t="s">
        <v>144</v>
      </c>
      <c r="C1262" s="7" t="s">
        <v>1</v>
      </c>
      <c r="D1262" t="s">
        <v>150</v>
      </c>
      <c r="E1262" t="s">
        <v>96</v>
      </c>
      <c r="F1262" t="s">
        <v>97</v>
      </c>
      <c r="G1262">
        <v>2016</v>
      </c>
      <c r="H1262" s="9">
        <v>29760.7675796</v>
      </c>
      <c r="I1262" s="9">
        <v>34634.284959099998</v>
      </c>
      <c r="J1262" s="9">
        <v>25765.031133299999</v>
      </c>
    </row>
    <row r="1263" spans="1:10" x14ac:dyDescent="0.25">
      <c r="A1263" t="s">
        <v>152</v>
      </c>
      <c r="B1263" t="s">
        <v>144</v>
      </c>
      <c r="C1263" s="7" t="s">
        <v>3</v>
      </c>
      <c r="D1263" t="s">
        <v>150</v>
      </c>
      <c r="E1263" t="s">
        <v>96</v>
      </c>
      <c r="F1263" t="s">
        <v>97</v>
      </c>
      <c r="G1263">
        <v>2016</v>
      </c>
      <c r="H1263" s="9">
        <v>99214.157063499995</v>
      </c>
      <c r="I1263" s="9">
        <v>114399.83201</v>
      </c>
      <c r="J1263" s="9">
        <v>85519.311407500005</v>
      </c>
    </row>
    <row r="1264" spans="1:10" x14ac:dyDescent="0.25">
      <c r="A1264" t="s">
        <v>152</v>
      </c>
      <c r="B1264" t="s">
        <v>144</v>
      </c>
      <c r="C1264" s="7" t="s">
        <v>1</v>
      </c>
      <c r="D1264" t="s">
        <v>150</v>
      </c>
      <c r="E1264" t="s">
        <v>96</v>
      </c>
      <c r="F1264" t="s">
        <v>146</v>
      </c>
      <c r="G1264">
        <v>2016</v>
      </c>
      <c r="H1264" s="9">
        <v>1</v>
      </c>
      <c r="I1264" s="9">
        <v>1</v>
      </c>
      <c r="J1264" s="9">
        <v>1</v>
      </c>
    </row>
    <row r="1265" spans="1:10" x14ac:dyDescent="0.25">
      <c r="A1265" t="s">
        <v>152</v>
      </c>
      <c r="B1265" t="s">
        <v>144</v>
      </c>
      <c r="C1265" s="7" t="s">
        <v>3</v>
      </c>
      <c r="D1265" t="s">
        <v>150</v>
      </c>
      <c r="E1265" t="s">
        <v>96</v>
      </c>
      <c r="F1265" t="s">
        <v>146</v>
      </c>
      <c r="G1265">
        <v>2016</v>
      </c>
      <c r="H1265" s="9">
        <v>1</v>
      </c>
      <c r="I1265" s="9">
        <v>1</v>
      </c>
      <c r="J1265" s="9">
        <v>1</v>
      </c>
    </row>
    <row r="1266" spans="1:10" x14ac:dyDescent="0.25">
      <c r="A1266" t="s">
        <v>152</v>
      </c>
      <c r="B1266" t="s">
        <v>144</v>
      </c>
      <c r="C1266" s="7" t="s">
        <v>1</v>
      </c>
      <c r="D1266" t="s">
        <v>150</v>
      </c>
      <c r="E1266" t="s">
        <v>96</v>
      </c>
      <c r="F1266" t="s">
        <v>7</v>
      </c>
      <c r="G1266">
        <v>2016</v>
      </c>
      <c r="H1266" s="9">
        <v>1093074.9611199901</v>
      </c>
      <c r="I1266" s="9">
        <v>1272073.02648</v>
      </c>
      <c r="J1266" s="9">
        <v>946316.66771199997</v>
      </c>
    </row>
    <row r="1267" spans="1:10" x14ac:dyDescent="0.25">
      <c r="A1267" t="s">
        <v>152</v>
      </c>
      <c r="B1267" t="s">
        <v>144</v>
      </c>
      <c r="C1267" s="7" t="s">
        <v>3</v>
      </c>
      <c r="D1267" t="s">
        <v>150</v>
      </c>
      <c r="E1267" t="s">
        <v>96</v>
      </c>
      <c r="F1267" t="s">
        <v>7</v>
      </c>
      <c r="G1267">
        <v>2016</v>
      </c>
      <c r="H1267" s="9">
        <v>1086613.2072399999</v>
      </c>
      <c r="I1267" s="9">
        <v>1252929.74358</v>
      </c>
      <c r="J1267" s="9">
        <v>936624.53020799998</v>
      </c>
    </row>
    <row r="1268" spans="1:10" x14ac:dyDescent="0.25">
      <c r="A1268" t="s">
        <v>152</v>
      </c>
      <c r="B1268" t="s">
        <v>144</v>
      </c>
      <c r="C1268" s="7" t="s">
        <v>1</v>
      </c>
      <c r="D1268" t="s">
        <v>145</v>
      </c>
      <c r="E1268" t="s">
        <v>33</v>
      </c>
      <c r="F1268" t="s">
        <v>97</v>
      </c>
      <c r="G1268">
        <v>2016</v>
      </c>
      <c r="H1268" s="9">
        <v>7.3805933557100003</v>
      </c>
      <c r="I1268" s="9">
        <v>13.1066372477</v>
      </c>
      <c r="J1268" s="9">
        <v>3.7147422671700001</v>
      </c>
    </row>
    <row r="1269" spans="1:10" x14ac:dyDescent="0.25">
      <c r="A1269" t="s">
        <v>152</v>
      </c>
      <c r="B1269" t="s">
        <v>144</v>
      </c>
      <c r="C1269" s="7" t="s">
        <v>3</v>
      </c>
      <c r="D1269" t="s">
        <v>145</v>
      </c>
      <c r="E1269" t="s">
        <v>33</v>
      </c>
      <c r="F1269" t="s">
        <v>97</v>
      </c>
      <c r="G1269">
        <v>2016</v>
      </c>
      <c r="H1269" s="9">
        <v>7.4506715103400003</v>
      </c>
      <c r="I1269" s="9">
        <v>13.3415198407</v>
      </c>
      <c r="J1269" s="9">
        <v>3.74826376043</v>
      </c>
    </row>
    <row r="1270" spans="1:10" x14ac:dyDescent="0.25">
      <c r="A1270" t="s">
        <v>152</v>
      </c>
      <c r="B1270" t="s">
        <v>144</v>
      </c>
      <c r="C1270" s="7" t="s">
        <v>1</v>
      </c>
      <c r="D1270" t="s">
        <v>145</v>
      </c>
      <c r="E1270" t="s">
        <v>33</v>
      </c>
      <c r="F1270" t="s">
        <v>146</v>
      </c>
      <c r="G1270">
        <v>2016</v>
      </c>
      <c r="H1270" s="9">
        <v>2.57704152091E-6</v>
      </c>
      <c r="I1270" s="9">
        <v>4.8472046850899997E-6</v>
      </c>
      <c r="J1270" s="9">
        <v>1.2757179580900001E-6</v>
      </c>
    </row>
    <row r="1271" spans="1:10" x14ac:dyDescent="0.25">
      <c r="A1271" t="s">
        <v>152</v>
      </c>
      <c r="B1271" t="s">
        <v>144</v>
      </c>
      <c r="C1271" s="7" t="s">
        <v>3</v>
      </c>
      <c r="D1271" t="s">
        <v>145</v>
      </c>
      <c r="E1271" t="s">
        <v>33</v>
      </c>
      <c r="F1271" t="s">
        <v>146</v>
      </c>
      <c r="G1271">
        <v>2016</v>
      </c>
      <c r="H1271" s="9">
        <v>2.7594228907499998E-6</v>
      </c>
      <c r="I1271" s="9">
        <v>5.1469485272999998E-6</v>
      </c>
      <c r="J1271" s="9">
        <v>1.36054699875E-6</v>
      </c>
    </row>
    <row r="1272" spans="1:10" x14ac:dyDescent="0.25">
      <c r="A1272" t="s">
        <v>152</v>
      </c>
      <c r="B1272" t="s">
        <v>144</v>
      </c>
      <c r="C1272" s="7" t="s">
        <v>1</v>
      </c>
      <c r="D1272" t="s">
        <v>145</v>
      </c>
      <c r="E1272" t="s">
        <v>33</v>
      </c>
      <c r="F1272" t="s">
        <v>7</v>
      </c>
      <c r="G1272">
        <v>2016</v>
      </c>
      <c r="H1272" s="9">
        <v>2.2035378471299998</v>
      </c>
      <c r="I1272" s="9">
        <v>3.9130961200400001</v>
      </c>
      <c r="J1272" s="9">
        <v>1.1090673586199999</v>
      </c>
    </row>
    <row r="1273" spans="1:10" x14ac:dyDescent="0.25">
      <c r="A1273" t="s">
        <v>152</v>
      </c>
      <c r="B1273" t="s">
        <v>144</v>
      </c>
      <c r="C1273" s="7" t="s">
        <v>3</v>
      </c>
      <c r="D1273" t="s">
        <v>145</v>
      </c>
      <c r="E1273" t="s">
        <v>33</v>
      </c>
      <c r="F1273" t="s">
        <v>7</v>
      </c>
      <c r="G1273">
        <v>2016</v>
      </c>
      <c r="H1273" s="9">
        <v>2.3462903347799999</v>
      </c>
      <c r="I1273" s="9">
        <v>4.2013768839500001</v>
      </c>
      <c r="J1273" s="9">
        <v>1.1803654235900001</v>
      </c>
    </row>
    <row r="1274" spans="1:10" x14ac:dyDescent="0.25">
      <c r="A1274" t="s">
        <v>152</v>
      </c>
      <c r="B1274" t="s">
        <v>144</v>
      </c>
      <c r="C1274" s="7" t="s">
        <v>1</v>
      </c>
      <c r="D1274" t="s">
        <v>14</v>
      </c>
      <c r="E1274" t="s">
        <v>33</v>
      </c>
      <c r="F1274" t="s">
        <v>97</v>
      </c>
      <c r="G1274">
        <v>2016</v>
      </c>
      <c r="H1274" s="9">
        <v>41.9106383851</v>
      </c>
      <c r="I1274" s="9">
        <v>61.778714724399997</v>
      </c>
      <c r="J1274" s="9">
        <v>24.9608812275</v>
      </c>
    </row>
    <row r="1275" spans="1:10" x14ac:dyDescent="0.25">
      <c r="A1275" t="s">
        <v>152</v>
      </c>
      <c r="B1275" t="s">
        <v>144</v>
      </c>
      <c r="C1275" s="7" t="s">
        <v>3</v>
      </c>
      <c r="D1275" t="s">
        <v>14</v>
      </c>
      <c r="E1275" t="s">
        <v>33</v>
      </c>
      <c r="F1275" t="s">
        <v>97</v>
      </c>
      <c r="G1275">
        <v>2016</v>
      </c>
      <c r="H1275" s="9">
        <v>41.845010913899998</v>
      </c>
      <c r="I1275" s="9">
        <v>61.059328609600001</v>
      </c>
      <c r="J1275" s="9">
        <v>25.062731516500001</v>
      </c>
    </row>
    <row r="1276" spans="1:10" x14ac:dyDescent="0.25">
      <c r="A1276" t="s">
        <v>152</v>
      </c>
      <c r="B1276" t="s">
        <v>144</v>
      </c>
      <c r="C1276" s="7" t="s">
        <v>1</v>
      </c>
      <c r="D1276" t="s">
        <v>14</v>
      </c>
      <c r="E1276" t="s">
        <v>33</v>
      </c>
      <c r="F1276" t="s">
        <v>146</v>
      </c>
      <c r="G1276">
        <v>2016</v>
      </c>
      <c r="H1276" s="9">
        <v>1.9209911267000002E-5</v>
      </c>
      <c r="I1276" s="9">
        <v>3.0157069559599999E-5</v>
      </c>
      <c r="J1276" s="9">
        <v>1.0562269076600001E-5</v>
      </c>
    </row>
    <row r="1277" spans="1:10" x14ac:dyDescent="0.25">
      <c r="A1277" t="s">
        <v>152</v>
      </c>
      <c r="B1277" t="s">
        <v>144</v>
      </c>
      <c r="C1277" s="7" t="s">
        <v>3</v>
      </c>
      <c r="D1277" t="s">
        <v>14</v>
      </c>
      <c r="E1277" t="s">
        <v>33</v>
      </c>
      <c r="F1277" t="s">
        <v>146</v>
      </c>
      <c r="G1277">
        <v>2016</v>
      </c>
      <c r="H1277" s="9">
        <v>1.9770634683399998E-5</v>
      </c>
      <c r="I1277" s="9">
        <v>3.0937782845499998E-5</v>
      </c>
      <c r="J1277" s="9">
        <v>1.10611709725E-5</v>
      </c>
    </row>
    <row r="1278" spans="1:10" x14ac:dyDescent="0.25">
      <c r="A1278" t="s">
        <v>152</v>
      </c>
      <c r="B1278" t="s">
        <v>144</v>
      </c>
      <c r="C1278" s="7" t="s">
        <v>1</v>
      </c>
      <c r="D1278" t="s">
        <v>14</v>
      </c>
      <c r="E1278" t="s">
        <v>33</v>
      </c>
      <c r="F1278" t="s">
        <v>7</v>
      </c>
      <c r="G1278">
        <v>2016</v>
      </c>
      <c r="H1278" s="9">
        <v>14.901702976299999</v>
      </c>
      <c r="I1278" s="9">
        <v>21.965975526699999</v>
      </c>
      <c r="J1278" s="9">
        <v>8.8750649574900002</v>
      </c>
    </row>
    <row r="1279" spans="1:10" x14ac:dyDescent="0.25">
      <c r="A1279" t="s">
        <v>152</v>
      </c>
      <c r="B1279" t="s">
        <v>144</v>
      </c>
      <c r="C1279" s="7" t="s">
        <v>3</v>
      </c>
      <c r="D1279" t="s">
        <v>14</v>
      </c>
      <c r="E1279" t="s">
        <v>33</v>
      </c>
      <c r="F1279" t="s">
        <v>7</v>
      </c>
      <c r="G1279">
        <v>2016</v>
      </c>
      <c r="H1279" s="9">
        <v>15.535693131299899</v>
      </c>
      <c r="I1279" s="9">
        <v>22.669345075199999</v>
      </c>
      <c r="J1279" s="9">
        <v>9.30497799784</v>
      </c>
    </row>
    <row r="1280" spans="1:10" x14ac:dyDescent="0.25">
      <c r="A1280" t="s">
        <v>152</v>
      </c>
      <c r="B1280" t="s">
        <v>144</v>
      </c>
      <c r="C1280" s="7" t="s">
        <v>1</v>
      </c>
      <c r="D1280" t="s">
        <v>15</v>
      </c>
      <c r="E1280" t="s">
        <v>33</v>
      </c>
      <c r="F1280" t="s">
        <v>97</v>
      </c>
      <c r="G1280">
        <v>2016</v>
      </c>
      <c r="H1280" s="9">
        <v>66.3793063313</v>
      </c>
      <c r="I1280" s="9">
        <v>92.507415247500006</v>
      </c>
      <c r="J1280" s="9">
        <v>44.328261735799998</v>
      </c>
    </row>
    <row r="1281" spans="1:10" x14ac:dyDescent="0.25">
      <c r="A1281" t="s">
        <v>152</v>
      </c>
      <c r="B1281" t="s">
        <v>144</v>
      </c>
      <c r="C1281" s="7" t="s">
        <v>3</v>
      </c>
      <c r="D1281" t="s">
        <v>15</v>
      </c>
      <c r="E1281" t="s">
        <v>33</v>
      </c>
      <c r="F1281" t="s">
        <v>97</v>
      </c>
      <c r="G1281">
        <v>2016</v>
      </c>
      <c r="H1281" s="9">
        <v>60.890158758699997</v>
      </c>
      <c r="I1281" s="9">
        <v>85.236515407200002</v>
      </c>
      <c r="J1281" s="9">
        <v>40.611776270500002</v>
      </c>
    </row>
    <row r="1282" spans="1:10" x14ac:dyDescent="0.25">
      <c r="A1282" t="s">
        <v>152</v>
      </c>
      <c r="B1282" t="s">
        <v>144</v>
      </c>
      <c r="C1282" s="7" t="s">
        <v>1</v>
      </c>
      <c r="D1282" t="s">
        <v>15</v>
      </c>
      <c r="E1282" t="s">
        <v>33</v>
      </c>
      <c r="F1282" t="s">
        <v>146</v>
      </c>
      <c r="G1282">
        <v>2016</v>
      </c>
      <c r="H1282" s="9">
        <v>4.1323734257799999E-5</v>
      </c>
      <c r="I1282" s="9">
        <v>6.1758611326699997E-5</v>
      </c>
      <c r="J1282" s="9">
        <v>2.57315270855E-5</v>
      </c>
    </row>
    <row r="1283" spans="1:10" x14ac:dyDescent="0.25">
      <c r="A1283" t="s">
        <v>152</v>
      </c>
      <c r="B1283" t="s">
        <v>144</v>
      </c>
      <c r="C1283" s="7" t="s">
        <v>3</v>
      </c>
      <c r="D1283" t="s">
        <v>15</v>
      </c>
      <c r="E1283" t="s">
        <v>33</v>
      </c>
      <c r="F1283" t="s">
        <v>146</v>
      </c>
      <c r="G1283">
        <v>2016</v>
      </c>
      <c r="H1283" s="9">
        <v>3.6511712793099999E-5</v>
      </c>
      <c r="I1283" s="9">
        <v>5.4604734629899997E-5</v>
      </c>
      <c r="J1283" s="9">
        <v>2.3065496923899998E-5</v>
      </c>
    </row>
    <row r="1284" spans="1:10" x14ac:dyDescent="0.25">
      <c r="A1284" t="s">
        <v>152</v>
      </c>
      <c r="B1284" t="s">
        <v>144</v>
      </c>
      <c r="C1284" s="7" t="s">
        <v>1</v>
      </c>
      <c r="D1284" t="s">
        <v>15</v>
      </c>
      <c r="E1284" t="s">
        <v>33</v>
      </c>
      <c r="F1284" t="s">
        <v>7</v>
      </c>
      <c r="G1284">
        <v>2016</v>
      </c>
      <c r="H1284" s="9">
        <v>27.867979120799902</v>
      </c>
      <c r="I1284" s="9">
        <v>38.837325352100002</v>
      </c>
      <c r="J1284" s="9">
        <v>18.6103040359</v>
      </c>
    </row>
    <row r="1285" spans="1:10" x14ac:dyDescent="0.25">
      <c r="A1285" t="s">
        <v>152</v>
      </c>
      <c r="B1285" t="s">
        <v>144</v>
      </c>
      <c r="C1285" s="7" t="s">
        <v>3</v>
      </c>
      <c r="D1285" t="s">
        <v>15</v>
      </c>
      <c r="E1285" t="s">
        <v>33</v>
      </c>
      <c r="F1285" t="s">
        <v>7</v>
      </c>
      <c r="G1285">
        <v>2016</v>
      </c>
      <c r="H1285" s="9">
        <v>26.748901568699999</v>
      </c>
      <c r="I1285" s="9">
        <v>37.444197998</v>
      </c>
      <c r="J1285" s="9">
        <v>17.840656489299999</v>
      </c>
    </row>
    <row r="1286" spans="1:10" x14ac:dyDescent="0.25">
      <c r="A1286" t="s">
        <v>152</v>
      </c>
      <c r="B1286" t="s">
        <v>144</v>
      </c>
      <c r="C1286" s="7" t="s">
        <v>1</v>
      </c>
      <c r="D1286" t="s">
        <v>16</v>
      </c>
      <c r="E1286" t="s">
        <v>33</v>
      </c>
      <c r="F1286" t="s">
        <v>97</v>
      </c>
      <c r="G1286">
        <v>2016</v>
      </c>
      <c r="H1286" s="9">
        <v>75.582978626900001</v>
      </c>
      <c r="I1286" s="9">
        <v>108.904161405</v>
      </c>
      <c r="J1286" s="9">
        <v>50.112732984899999</v>
      </c>
    </row>
    <row r="1287" spans="1:10" x14ac:dyDescent="0.25">
      <c r="A1287" t="s">
        <v>152</v>
      </c>
      <c r="B1287" t="s">
        <v>144</v>
      </c>
      <c r="C1287" s="7" t="s">
        <v>3</v>
      </c>
      <c r="D1287" t="s">
        <v>16</v>
      </c>
      <c r="E1287" t="s">
        <v>33</v>
      </c>
      <c r="F1287" t="s">
        <v>97</v>
      </c>
      <c r="G1287">
        <v>2016</v>
      </c>
      <c r="H1287" s="9">
        <v>61.746864888899999</v>
      </c>
      <c r="I1287" s="9">
        <v>89.843957356299995</v>
      </c>
      <c r="J1287" s="9">
        <v>40.624538023299998</v>
      </c>
    </row>
    <row r="1288" spans="1:10" x14ac:dyDescent="0.25">
      <c r="A1288" t="s">
        <v>152</v>
      </c>
      <c r="B1288" t="s">
        <v>144</v>
      </c>
      <c r="C1288" s="7" t="s">
        <v>1</v>
      </c>
      <c r="D1288" t="s">
        <v>16</v>
      </c>
      <c r="E1288" t="s">
        <v>33</v>
      </c>
      <c r="F1288" t="s">
        <v>146</v>
      </c>
      <c r="G1288">
        <v>2016</v>
      </c>
      <c r="H1288" s="9">
        <v>4.9035214340400003E-5</v>
      </c>
      <c r="I1288" s="9">
        <v>7.4875070047900007E-5</v>
      </c>
      <c r="J1288" s="9">
        <v>3.0289142622700001E-5</v>
      </c>
    </row>
    <row r="1289" spans="1:10" x14ac:dyDescent="0.25">
      <c r="A1289" t="s">
        <v>152</v>
      </c>
      <c r="B1289" t="s">
        <v>144</v>
      </c>
      <c r="C1289" s="7" t="s">
        <v>3</v>
      </c>
      <c r="D1289" t="s">
        <v>16</v>
      </c>
      <c r="E1289" t="s">
        <v>33</v>
      </c>
      <c r="F1289" t="s">
        <v>146</v>
      </c>
      <c r="G1289">
        <v>2016</v>
      </c>
      <c r="H1289" s="9">
        <v>3.6160375619700002E-5</v>
      </c>
      <c r="I1289" s="9">
        <v>5.5260271077399998E-5</v>
      </c>
      <c r="J1289" s="9">
        <v>2.2103912947700001E-5</v>
      </c>
    </row>
    <row r="1290" spans="1:10" x14ac:dyDescent="0.25">
      <c r="A1290" t="s">
        <v>152</v>
      </c>
      <c r="B1290" t="s">
        <v>144</v>
      </c>
      <c r="C1290" s="7" t="s">
        <v>1</v>
      </c>
      <c r="D1290" t="s">
        <v>16</v>
      </c>
      <c r="E1290" t="s">
        <v>33</v>
      </c>
      <c r="F1290" t="s">
        <v>7</v>
      </c>
      <c r="G1290">
        <v>2016</v>
      </c>
      <c r="H1290" s="9">
        <v>30.4940714106</v>
      </c>
      <c r="I1290" s="9">
        <v>43.937554924600001</v>
      </c>
      <c r="J1290" s="9">
        <v>20.218060811899999</v>
      </c>
    </row>
    <row r="1291" spans="1:10" x14ac:dyDescent="0.25">
      <c r="A1291" t="s">
        <v>152</v>
      </c>
      <c r="B1291" t="s">
        <v>144</v>
      </c>
      <c r="C1291" s="7" t="s">
        <v>3</v>
      </c>
      <c r="D1291" t="s">
        <v>16</v>
      </c>
      <c r="E1291" t="s">
        <v>33</v>
      </c>
      <c r="F1291" t="s">
        <v>7</v>
      </c>
      <c r="G1291">
        <v>2016</v>
      </c>
      <c r="H1291" s="9">
        <v>26.509529970199999</v>
      </c>
      <c r="I1291" s="9">
        <v>38.572340222699999</v>
      </c>
      <c r="J1291" s="9">
        <v>17.441167421100001</v>
      </c>
    </row>
    <row r="1292" spans="1:10" x14ac:dyDescent="0.25">
      <c r="A1292" t="s">
        <v>152</v>
      </c>
      <c r="B1292" t="s">
        <v>144</v>
      </c>
      <c r="C1292" s="7" t="s">
        <v>1</v>
      </c>
      <c r="D1292" t="s">
        <v>17</v>
      </c>
      <c r="E1292" t="s">
        <v>33</v>
      </c>
      <c r="F1292" t="s">
        <v>97</v>
      </c>
      <c r="G1292">
        <v>2016</v>
      </c>
      <c r="H1292" s="9">
        <v>91.130550471099994</v>
      </c>
      <c r="I1292" s="9">
        <v>132.966561587</v>
      </c>
      <c r="J1292" s="9">
        <v>57.4975512635</v>
      </c>
    </row>
    <row r="1293" spans="1:10" x14ac:dyDescent="0.25">
      <c r="A1293" t="s">
        <v>152</v>
      </c>
      <c r="B1293" t="s">
        <v>144</v>
      </c>
      <c r="C1293" s="7" t="s">
        <v>3</v>
      </c>
      <c r="D1293" t="s">
        <v>17</v>
      </c>
      <c r="E1293" t="s">
        <v>33</v>
      </c>
      <c r="F1293" t="s">
        <v>97</v>
      </c>
      <c r="G1293">
        <v>2016</v>
      </c>
      <c r="H1293" s="9">
        <v>79.6736154739</v>
      </c>
      <c r="I1293" s="9">
        <v>116.325611589</v>
      </c>
      <c r="J1293" s="9">
        <v>50.091581314999999</v>
      </c>
    </row>
    <row r="1294" spans="1:10" x14ac:dyDescent="0.25">
      <c r="A1294" t="s">
        <v>152</v>
      </c>
      <c r="B1294" t="s">
        <v>144</v>
      </c>
      <c r="C1294" s="7" t="s">
        <v>1</v>
      </c>
      <c r="D1294" t="s">
        <v>17</v>
      </c>
      <c r="E1294" t="s">
        <v>33</v>
      </c>
      <c r="F1294" t="s">
        <v>146</v>
      </c>
      <c r="G1294">
        <v>2016</v>
      </c>
      <c r="H1294" s="9">
        <v>5.2405474075999998E-5</v>
      </c>
      <c r="I1294" s="9">
        <v>8.0953406502100002E-5</v>
      </c>
      <c r="J1294" s="9">
        <v>3.0838686330400002E-5</v>
      </c>
    </row>
    <row r="1295" spans="1:10" x14ac:dyDescent="0.25">
      <c r="A1295" t="s">
        <v>152</v>
      </c>
      <c r="B1295" t="s">
        <v>144</v>
      </c>
      <c r="C1295" s="7" t="s">
        <v>3</v>
      </c>
      <c r="D1295" t="s">
        <v>17</v>
      </c>
      <c r="E1295" t="s">
        <v>33</v>
      </c>
      <c r="F1295" t="s">
        <v>146</v>
      </c>
      <c r="G1295">
        <v>2016</v>
      </c>
      <c r="H1295" s="9">
        <v>3.5995438056900002E-5</v>
      </c>
      <c r="I1295" s="9">
        <v>5.5873758835800002E-5</v>
      </c>
      <c r="J1295" s="9">
        <v>2.1201665452900001E-5</v>
      </c>
    </row>
    <row r="1296" spans="1:10" x14ac:dyDescent="0.25">
      <c r="A1296" t="s">
        <v>152</v>
      </c>
      <c r="B1296" t="s">
        <v>144</v>
      </c>
      <c r="C1296" s="7" t="s">
        <v>1</v>
      </c>
      <c r="D1296" t="s">
        <v>17</v>
      </c>
      <c r="E1296" t="s">
        <v>33</v>
      </c>
      <c r="F1296" t="s">
        <v>7</v>
      </c>
      <c r="G1296">
        <v>2016</v>
      </c>
      <c r="H1296" s="9">
        <v>30.903627307899999</v>
      </c>
      <c r="I1296" s="9">
        <v>45.090796033399997</v>
      </c>
      <c r="J1296" s="9">
        <v>19.498213125899898</v>
      </c>
    </row>
    <row r="1297" spans="1:10" x14ac:dyDescent="0.25">
      <c r="A1297" t="s">
        <v>152</v>
      </c>
      <c r="B1297" t="s">
        <v>144</v>
      </c>
      <c r="C1297" s="7" t="s">
        <v>3</v>
      </c>
      <c r="D1297" t="s">
        <v>17</v>
      </c>
      <c r="E1297" t="s">
        <v>33</v>
      </c>
      <c r="F1297" t="s">
        <v>7</v>
      </c>
      <c r="G1297">
        <v>2016</v>
      </c>
      <c r="H1297" s="9">
        <v>26.451625555</v>
      </c>
      <c r="I1297" s="9">
        <v>38.620081464999998</v>
      </c>
      <c r="J1297" s="9">
        <v>16.630395702800001</v>
      </c>
    </row>
    <row r="1298" spans="1:10" x14ac:dyDescent="0.25">
      <c r="A1298" t="s">
        <v>152</v>
      </c>
      <c r="B1298" t="s">
        <v>144</v>
      </c>
      <c r="C1298" s="7" t="s">
        <v>1</v>
      </c>
      <c r="D1298" t="s">
        <v>18</v>
      </c>
      <c r="E1298" t="s">
        <v>33</v>
      </c>
      <c r="F1298" t="s">
        <v>97</v>
      </c>
      <c r="G1298">
        <v>2016</v>
      </c>
      <c r="H1298" s="9">
        <v>178.42147115700001</v>
      </c>
      <c r="I1298" s="9">
        <v>267.03646975599997</v>
      </c>
      <c r="J1298" s="9">
        <v>109.13045952100001</v>
      </c>
    </row>
    <row r="1299" spans="1:10" x14ac:dyDescent="0.25">
      <c r="A1299" t="s">
        <v>152</v>
      </c>
      <c r="B1299" t="s">
        <v>144</v>
      </c>
      <c r="C1299" s="7" t="s">
        <v>3</v>
      </c>
      <c r="D1299" t="s">
        <v>18</v>
      </c>
      <c r="E1299" t="s">
        <v>33</v>
      </c>
      <c r="F1299" t="s">
        <v>97</v>
      </c>
      <c r="G1299">
        <v>2016</v>
      </c>
      <c r="H1299" s="9">
        <v>167.84436756100001</v>
      </c>
      <c r="I1299" s="9">
        <v>254.010906971</v>
      </c>
      <c r="J1299" s="9">
        <v>101.193710491</v>
      </c>
    </row>
    <row r="1300" spans="1:10" x14ac:dyDescent="0.25">
      <c r="A1300" t="s">
        <v>152</v>
      </c>
      <c r="B1300" t="s">
        <v>144</v>
      </c>
      <c r="C1300" s="7" t="s">
        <v>1</v>
      </c>
      <c r="D1300" t="s">
        <v>18</v>
      </c>
      <c r="E1300" t="s">
        <v>33</v>
      </c>
      <c r="F1300" t="s">
        <v>146</v>
      </c>
      <c r="G1300">
        <v>2016</v>
      </c>
      <c r="H1300" s="9">
        <v>7.0734265562300005E-5</v>
      </c>
      <c r="I1300" s="9">
        <v>1.08971159425E-4</v>
      </c>
      <c r="J1300" s="9">
        <v>4.16437158229E-5</v>
      </c>
    </row>
    <row r="1301" spans="1:10" x14ac:dyDescent="0.25">
      <c r="A1301" t="s">
        <v>152</v>
      </c>
      <c r="B1301" t="s">
        <v>144</v>
      </c>
      <c r="C1301" s="7" t="s">
        <v>3</v>
      </c>
      <c r="D1301" t="s">
        <v>18</v>
      </c>
      <c r="E1301" t="s">
        <v>33</v>
      </c>
      <c r="F1301" t="s">
        <v>146</v>
      </c>
      <c r="G1301">
        <v>2016</v>
      </c>
      <c r="H1301" s="9">
        <v>5.1643164777599998E-5</v>
      </c>
      <c r="I1301" s="9">
        <v>7.9899067801000005E-5</v>
      </c>
      <c r="J1301" s="9">
        <v>2.99136059379E-5</v>
      </c>
    </row>
    <row r="1302" spans="1:10" x14ac:dyDescent="0.25">
      <c r="A1302" t="s">
        <v>152</v>
      </c>
      <c r="B1302" t="s">
        <v>144</v>
      </c>
      <c r="C1302" s="7" t="s">
        <v>1</v>
      </c>
      <c r="D1302" t="s">
        <v>18</v>
      </c>
      <c r="E1302" t="s">
        <v>33</v>
      </c>
      <c r="F1302" t="s">
        <v>7</v>
      </c>
      <c r="G1302">
        <v>2016</v>
      </c>
      <c r="H1302" s="9">
        <v>43.415585583099997</v>
      </c>
      <c r="I1302" s="9">
        <v>64.978416730500001</v>
      </c>
      <c r="J1302" s="9">
        <v>26.554891484300001</v>
      </c>
    </row>
    <row r="1303" spans="1:10" x14ac:dyDescent="0.25">
      <c r="A1303" t="s">
        <v>152</v>
      </c>
      <c r="B1303" t="s">
        <v>144</v>
      </c>
      <c r="C1303" s="7" t="s">
        <v>3</v>
      </c>
      <c r="D1303" t="s">
        <v>18</v>
      </c>
      <c r="E1303" t="s">
        <v>33</v>
      </c>
      <c r="F1303" t="s">
        <v>7</v>
      </c>
      <c r="G1303">
        <v>2016</v>
      </c>
      <c r="H1303" s="9">
        <v>39.286177997999999</v>
      </c>
      <c r="I1303" s="9">
        <v>59.454587900099902</v>
      </c>
      <c r="J1303" s="9">
        <v>23.685716598100001</v>
      </c>
    </row>
    <row r="1304" spans="1:10" x14ac:dyDescent="0.25">
      <c r="A1304" t="s">
        <v>152</v>
      </c>
      <c r="B1304" t="s">
        <v>144</v>
      </c>
      <c r="C1304" s="7" t="s">
        <v>1</v>
      </c>
      <c r="D1304" t="s">
        <v>19</v>
      </c>
      <c r="E1304" t="s">
        <v>33</v>
      </c>
      <c r="F1304" t="s">
        <v>97</v>
      </c>
      <c r="G1304">
        <v>2016</v>
      </c>
      <c r="H1304" s="9">
        <v>439.35239060200001</v>
      </c>
      <c r="I1304" s="9">
        <v>585.35443464399998</v>
      </c>
      <c r="J1304" s="9">
        <v>312.40243413399998</v>
      </c>
    </row>
    <row r="1305" spans="1:10" x14ac:dyDescent="0.25">
      <c r="A1305" t="s">
        <v>152</v>
      </c>
      <c r="B1305" t="s">
        <v>144</v>
      </c>
      <c r="C1305" s="7" t="s">
        <v>3</v>
      </c>
      <c r="D1305" t="s">
        <v>19</v>
      </c>
      <c r="E1305" t="s">
        <v>33</v>
      </c>
      <c r="F1305" t="s">
        <v>97</v>
      </c>
      <c r="G1305">
        <v>2016</v>
      </c>
      <c r="H1305" s="9">
        <v>368.37258793400002</v>
      </c>
      <c r="I1305" s="9">
        <v>500.731489329</v>
      </c>
      <c r="J1305" s="9">
        <v>261.30876141499999</v>
      </c>
    </row>
    <row r="1306" spans="1:10" x14ac:dyDescent="0.25">
      <c r="A1306" t="s">
        <v>152</v>
      </c>
      <c r="B1306" t="s">
        <v>144</v>
      </c>
      <c r="C1306" s="7" t="s">
        <v>1</v>
      </c>
      <c r="D1306" t="s">
        <v>19</v>
      </c>
      <c r="E1306" t="s">
        <v>33</v>
      </c>
      <c r="F1306" t="s">
        <v>146</v>
      </c>
      <c r="G1306">
        <v>2016</v>
      </c>
      <c r="H1306" s="9">
        <v>1.5818401385599999E-4</v>
      </c>
      <c r="I1306" s="9">
        <v>2.2242112444199999E-4</v>
      </c>
      <c r="J1306" s="9">
        <v>1.0831404569099999E-4</v>
      </c>
    </row>
    <row r="1307" spans="1:10" x14ac:dyDescent="0.25">
      <c r="A1307" t="s">
        <v>152</v>
      </c>
      <c r="B1307" t="s">
        <v>144</v>
      </c>
      <c r="C1307" s="7" t="s">
        <v>3</v>
      </c>
      <c r="D1307" t="s">
        <v>19</v>
      </c>
      <c r="E1307" t="s">
        <v>33</v>
      </c>
      <c r="F1307" t="s">
        <v>146</v>
      </c>
      <c r="G1307">
        <v>2016</v>
      </c>
      <c r="H1307" s="9">
        <v>1.13949757844E-4</v>
      </c>
      <c r="I1307" s="9">
        <v>1.5938809700300001E-4</v>
      </c>
      <c r="J1307" s="9">
        <v>7.6910803174199993E-5</v>
      </c>
    </row>
    <row r="1308" spans="1:10" x14ac:dyDescent="0.25">
      <c r="A1308" t="s">
        <v>152</v>
      </c>
      <c r="B1308" t="s">
        <v>144</v>
      </c>
      <c r="C1308" s="7" t="s">
        <v>1</v>
      </c>
      <c r="D1308" t="s">
        <v>19</v>
      </c>
      <c r="E1308" t="s">
        <v>33</v>
      </c>
      <c r="F1308" t="s">
        <v>7</v>
      </c>
      <c r="G1308">
        <v>2016</v>
      </c>
      <c r="H1308" s="9">
        <v>99.685106041599994</v>
      </c>
      <c r="I1308" s="9">
        <v>132.811656742</v>
      </c>
      <c r="J1308" s="9">
        <v>70.8813026638</v>
      </c>
    </row>
    <row r="1309" spans="1:10" x14ac:dyDescent="0.25">
      <c r="A1309" t="s">
        <v>152</v>
      </c>
      <c r="B1309" t="s">
        <v>144</v>
      </c>
      <c r="C1309" s="7" t="s">
        <v>3</v>
      </c>
      <c r="D1309" t="s">
        <v>19</v>
      </c>
      <c r="E1309" t="s">
        <v>33</v>
      </c>
      <c r="F1309" t="s">
        <v>7</v>
      </c>
      <c r="G1309">
        <v>2016</v>
      </c>
      <c r="H1309" s="9">
        <v>87.517090000699994</v>
      </c>
      <c r="I1309" s="9">
        <v>118.96260539799999</v>
      </c>
      <c r="J1309" s="9">
        <v>62.081118790700003</v>
      </c>
    </row>
    <row r="1310" spans="1:10" x14ac:dyDescent="0.25">
      <c r="A1310" t="s">
        <v>152</v>
      </c>
      <c r="B1310" t="s">
        <v>144</v>
      </c>
      <c r="C1310" s="7" t="s">
        <v>1</v>
      </c>
      <c r="D1310" t="s">
        <v>20</v>
      </c>
      <c r="E1310" t="s">
        <v>33</v>
      </c>
      <c r="F1310" t="s">
        <v>97</v>
      </c>
      <c r="G1310">
        <v>2016</v>
      </c>
      <c r="H1310" s="9">
        <v>679.89739884000005</v>
      </c>
      <c r="I1310" s="9">
        <v>945.88945242900002</v>
      </c>
      <c r="J1310" s="9">
        <v>457.33101976099999</v>
      </c>
    </row>
    <row r="1311" spans="1:10" x14ac:dyDescent="0.25">
      <c r="A1311" t="s">
        <v>152</v>
      </c>
      <c r="B1311" t="s">
        <v>144</v>
      </c>
      <c r="C1311" s="7" t="s">
        <v>3</v>
      </c>
      <c r="D1311" t="s">
        <v>20</v>
      </c>
      <c r="E1311" t="s">
        <v>33</v>
      </c>
      <c r="F1311" t="s">
        <v>97</v>
      </c>
      <c r="G1311">
        <v>2016</v>
      </c>
      <c r="H1311" s="9">
        <v>550.01810777200001</v>
      </c>
      <c r="I1311" s="9">
        <v>770.75633988300001</v>
      </c>
      <c r="J1311" s="9">
        <v>368.72668025399997</v>
      </c>
    </row>
    <row r="1312" spans="1:10" x14ac:dyDescent="0.25">
      <c r="A1312" t="s">
        <v>152</v>
      </c>
      <c r="B1312" t="s">
        <v>144</v>
      </c>
      <c r="C1312" s="7" t="s">
        <v>1</v>
      </c>
      <c r="D1312" t="s">
        <v>20</v>
      </c>
      <c r="E1312" t="s">
        <v>33</v>
      </c>
      <c r="F1312" t="s">
        <v>146</v>
      </c>
      <c r="G1312">
        <v>2016</v>
      </c>
      <c r="H1312" s="9">
        <v>2.9367274003399998E-4</v>
      </c>
      <c r="I1312" s="9">
        <v>4.3620596724199998E-4</v>
      </c>
      <c r="J1312" s="9">
        <v>1.8415096649599999E-4</v>
      </c>
    </row>
    <row r="1313" spans="1:10" x14ac:dyDescent="0.25">
      <c r="A1313" t="s">
        <v>152</v>
      </c>
      <c r="B1313" t="s">
        <v>144</v>
      </c>
      <c r="C1313" s="7" t="s">
        <v>3</v>
      </c>
      <c r="D1313" t="s">
        <v>20</v>
      </c>
      <c r="E1313" t="s">
        <v>33</v>
      </c>
      <c r="F1313" t="s">
        <v>146</v>
      </c>
      <c r="G1313">
        <v>2016</v>
      </c>
      <c r="H1313" s="9">
        <v>2.1569250867300001E-4</v>
      </c>
      <c r="I1313" s="9">
        <v>3.1260586891799998E-4</v>
      </c>
      <c r="J1313" s="9">
        <v>1.35975232568E-4</v>
      </c>
    </row>
    <row r="1314" spans="1:10" x14ac:dyDescent="0.25">
      <c r="A1314" t="s">
        <v>152</v>
      </c>
      <c r="B1314" t="s">
        <v>144</v>
      </c>
      <c r="C1314" s="7" t="s">
        <v>1</v>
      </c>
      <c r="D1314" t="s">
        <v>20</v>
      </c>
      <c r="E1314" t="s">
        <v>33</v>
      </c>
      <c r="F1314" t="s">
        <v>7</v>
      </c>
      <c r="G1314">
        <v>2016</v>
      </c>
      <c r="H1314" s="9">
        <v>187.500796283</v>
      </c>
      <c r="I1314" s="9">
        <v>260.855572956</v>
      </c>
      <c r="J1314" s="9">
        <v>126.12186855900001</v>
      </c>
    </row>
    <row r="1315" spans="1:10" x14ac:dyDescent="0.25">
      <c r="A1315" t="s">
        <v>152</v>
      </c>
      <c r="B1315" t="s">
        <v>144</v>
      </c>
      <c r="C1315" s="7" t="s">
        <v>3</v>
      </c>
      <c r="D1315" t="s">
        <v>20</v>
      </c>
      <c r="E1315" t="s">
        <v>33</v>
      </c>
      <c r="F1315" t="s">
        <v>7</v>
      </c>
      <c r="G1315">
        <v>2016</v>
      </c>
      <c r="H1315" s="9">
        <v>160.78756848899999</v>
      </c>
      <c r="I1315" s="9">
        <v>225.316286929</v>
      </c>
      <c r="J1315" s="9">
        <v>107.79039001999899</v>
      </c>
    </row>
    <row r="1316" spans="1:10" x14ac:dyDescent="0.25">
      <c r="A1316" t="s">
        <v>152</v>
      </c>
      <c r="B1316" t="s">
        <v>144</v>
      </c>
      <c r="C1316" s="7" t="s">
        <v>1</v>
      </c>
      <c r="D1316" t="s">
        <v>21</v>
      </c>
      <c r="E1316" t="s">
        <v>33</v>
      </c>
      <c r="F1316" t="s">
        <v>97</v>
      </c>
      <c r="G1316">
        <v>2016</v>
      </c>
      <c r="H1316" s="9">
        <v>910.39466317100005</v>
      </c>
      <c r="I1316" s="9">
        <v>1159.16744068</v>
      </c>
      <c r="J1316" s="9">
        <v>703.39551791500003</v>
      </c>
    </row>
    <row r="1317" spans="1:10" x14ac:dyDescent="0.25">
      <c r="A1317" t="s">
        <v>152</v>
      </c>
      <c r="B1317" t="s">
        <v>144</v>
      </c>
      <c r="C1317" s="7" t="s">
        <v>3</v>
      </c>
      <c r="D1317" t="s">
        <v>21</v>
      </c>
      <c r="E1317" t="s">
        <v>33</v>
      </c>
      <c r="F1317" t="s">
        <v>97</v>
      </c>
      <c r="G1317">
        <v>2016</v>
      </c>
      <c r="H1317" s="9">
        <v>707.38128882800004</v>
      </c>
      <c r="I1317" s="9">
        <v>909.49374465300002</v>
      </c>
      <c r="J1317" s="9">
        <v>531.27517447599996</v>
      </c>
    </row>
    <row r="1318" spans="1:10" x14ac:dyDescent="0.25">
      <c r="A1318" t="s">
        <v>152</v>
      </c>
      <c r="B1318" t="s">
        <v>144</v>
      </c>
      <c r="C1318" s="7" t="s">
        <v>1</v>
      </c>
      <c r="D1318" t="s">
        <v>21</v>
      </c>
      <c r="E1318" t="s">
        <v>33</v>
      </c>
      <c r="F1318" t="s">
        <v>146</v>
      </c>
      <c r="G1318">
        <v>2016</v>
      </c>
      <c r="H1318" s="9">
        <v>4.3358359150399999E-4</v>
      </c>
      <c r="I1318" s="9">
        <v>5.8409472219099999E-4</v>
      </c>
      <c r="J1318" s="9">
        <v>3.0826489311400001E-4</v>
      </c>
    </row>
    <row r="1319" spans="1:10" x14ac:dyDescent="0.25">
      <c r="A1319" t="s">
        <v>152</v>
      </c>
      <c r="B1319" t="s">
        <v>144</v>
      </c>
      <c r="C1319" s="7" t="s">
        <v>3</v>
      </c>
      <c r="D1319" t="s">
        <v>21</v>
      </c>
      <c r="E1319" t="s">
        <v>33</v>
      </c>
      <c r="F1319" t="s">
        <v>146</v>
      </c>
      <c r="G1319">
        <v>2016</v>
      </c>
      <c r="H1319" s="9">
        <v>3.0753442588200001E-4</v>
      </c>
      <c r="I1319" s="9">
        <v>4.16349546525E-4</v>
      </c>
      <c r="J1319" s="9">
        <v>2.15348551458E-4</v>
      </c>
    </row>
    <row r="1320" spans="1:10" x14ac:dyDescent="0.25">
      <c r="A1320" t="s">
        <v>152</v>
      </c>
      <c r="B1320" t="s">
        <v>144</v>
      </c>
      <c r="C1320" s="7" t="s">
        <v>1</v>
      </c>
      <c r="D1320" t="s">
        <v>21</v>
      </c>
      <c r="E1320" t="s">
        <v>33</v>
      </c>
      <c r="F1320" t="s">
        <v>7</v>
      </c>
      <c r="G1320">
        <v>2016</v>
      </c>
      <c r="H1320" s="9">
        <v>268.35513154799997</v>
      </c>
      <c r="I1320" s="9">
        <v>341.685363077999</v>
      </c>
      <c r="J1320" s="9">
        <v>207.338426263</v>
      </c>
    </row>
    <row r="1321" spans="1:10" x14ac:dyDescent="0.25">
      <c r="A1321" t="s">
        <v>152</v>
      </c>
      <c r="B1321" t="s">
        <v>144</v>
      </c>
      <c r="C1321" s="7" t="s">
        <v>3</v>
      </c>
      <c r="D1321" t="s">
        <v>21</v>
      </c>
      <c r="E1321" t="s">
        <v>33</v>
      </c>
      <c r="F1321" t="s">
        <v>7</v>
      </c>
      <c r="G1321">
        <v>2016</v>
      </c>
      <c r="H1321" s="9">
        <v>215.16429912999999</v>
      </c>
      <c r="I1321" s="9">
        <v>276.64088267800003</v>
      </c>
      <c r="J1321" s="9">
        <v>161.59806933900001</v>
      </c>
    </row>
    <row r="1322" spans="1:10" x14ac:dyDescent="0.25">
      <c r="A1322" t="s">
        <v>152</v>
      </c>
      <c r="B1322" t="s">
        <v>144</v>
      </c>
      <c r="C1322" s="7" t="s">
        <v>1</v>
      </c>
      <c r="D1322" t="s">
        <v>22</v>
      </c>
      <c r="E1322" t="s">
        <v>33</v>
      </c>
      <c r="F1322" t="s">
        <v>97</v>
      </c>
      <c r="G1322">
        <v>2016</v>
      </c>
      <c r="H1322" s="9">
        <v>1078.3835556700001</v>
      </c>
      <c r="I1322" s="9">
        <v>1516.35254158</v>
      </c>
      <c r="J1322" s="9">
        <v>768.21305385300002</v>
      </c>
    </row>
    <row r="1323" spans="1:10" x14ac:dyDescent="0.25">
      <c r="A1323" t="s">
        <v>152</v>
      </c>
      <c r="B1323" t="s">
        <v>144</v>
      </c>
      <c r="C1323" s="7" t="s">
        <v>3</v>
      </c>
      <c r="D1323" t="s">
        <v>22</v>
      </c>
      <c r="E1323" t="s">
        <v>33</v>
      </c>
      <c r="F1323" t="s">
        <v>97</v>
      </c>
      <c r="G1323">
        <v>2016</v>
      </c>
      <c r="H1323" s="9">
        <v>795.99592491600004</v>
      </c>
      <c r="I1323" s="9">
        <v>1114.59646565</v>
      </c>
      <c r="J1323" s="9">
        <v>548.07132593100005</v>
      </c>
    </row>
    <row r="1324" spans="1:10" x14ac:dyDescent="0.25">
      <c r="A1324" t="s">
        <v>152</v>
      </c>
      <c r="B1324" t="s">
        <v>144</v>
      </c>
      <c r="C1324" s="7" t="s">
        <v>1</v>
      </c>
      <c r="D1324" t="s">
        <v>22</v>
      </c>
      <c r="E1324" t="s">
        <v>33</v>
      </c>
      <c r="F1324" t="s">
        <v>146</v>
      </c>
      <c r="G1324">
        <v>2016</v>
      </c>
      <c r="H1324" s="9">
        <v>5.7864784293600003E-4</v>
      </c>
      <c r="I1324" s="9">
        <v>8.3587029128400002E-4</v>
      </c>
      <c r="J1324" s="9">
        <v>3.87108250256E-4</v>
      </c>
    </row>
    <row r="1325" spans="1:10" x14ac:dyDescent="0.25">
      <c r="A1325" t="s">
        <v>152</v>
      </c>
      <c r="B1325" t="s">
        <v>144</v>
      </c>
      <c r="C1325" s="7" t="s">
        <v>3</v>
      </c>
      <c r="D1325" t="s">
        <v>22</v>
      </c>
      <c r="E1325" t="s">
        <v>33</v>
      </c>
      <c r="F1325" t="s">
        <v>146</v>
      </c>
      <c r="G1325">
        <v>2016</v>
      </c>
      <c r="H1325" s="9">
        <v>3.8294692018400002E-4</v>
      </c>
      <c r="I1325" s="9">
        <v>5.6458491764999996E-4</v>
      </c>
      <c r="J1325" s="9">
        <v>2.5188128456500001E-4</v>
      </c>
    </row>
    <row r="1326" spans="1:10" x14ac:dyDescent="0.25">
      <c r="A1326" t="s">
        <v>152</v>
      </c>
      <c r="B1326" t="s">
        <v>144</v>
      </c>
      <c r="C1326" s="7" t="s">
        <v>1</v>
      </c>
      <c r="D1326" t="s">
        <v>22</v>
      </c>
      <c r="E1326" t="s">
        <v>33</v>
      </c>
      <c r="F1326" t="s">
        <v>7</v>
      </c>
      <c r="G1326">
        <v>2016</v>
      </c>
      <c r="H1326" s="9">
        <v>343.46880150299899</v>
      </c>
      <c r="I1326" s="9">
        <v>482.96340144700002</v>
      </c>
      <c r="J1326" s="9">
        <v>244.67844999900001</v>
      </c>
    </row>
    <row r="1327" spans="1:10" x14ac:dyDescent="0.25">
      <c r="A1327" t="s">
        <v>152</v>
      </c>
      <c r="B1327" t="s">
        <v>144</v>
      </c>
      <c r="C1327" s="7" t="s">
        <v>3</v>
      </c>
      <c r="D1327" t="s">
        <v>22</v>
      </c>
      <c r="E1327" t="s">
        <v>33</v>
      </c>
      <c r="F1327" t="s">
        <v>7</v>
      </c>
      <c r="G1327">
        <v>2016</v>
      </c>
      <c r="H1327" s="9">
        <v>251.28037670200001</v>
      </c>
      <c r="I1327" s="9">
        <v>351.85634874800002</v>
      </c>
      <c r="J1327" s="9">
        <v>173.01541996499901</v>
      </c>
    </row>
    <row r="1328" spans="1:10" x14ac:dyDescent="0.25">
      <c r="A1328" t="s">
        <v>152</v>
      </c>
      <c r="B1328" t="s">
        <v>144</v>
      </c>
      <c r="C1328" s="7" t="s">
        <v>1</v>
      </c>
      <c r="D1328" t="s">
        <v>23</v>
      </c>
      <c r="E1328" t="s">
        <v>33</v>
      </c>
      <c r="F1328" t="s">
        <v>97</v>
      </c>
      <c r="G1328">
        <v>2016</v>
      </c>
      <c r="H1328" s="9">
        <v>1099.05299034</v>
      </c>
      <c r="I1328" s="9">
        <v>1444.7364259200001</v>
      </c>
      <c r="J1328" s="9">
        <v>848.92610430299999</v>
      </c>
    </row>
    <row r="1329" spans="1:10" x14ac:dyDescent="0.25">
      <c r="A1329" t="s">
        <v>152</v>
      </c>
      <c r="B1329" t="s">
        <v>144</v>
      </c>
      <c r="C1329" s="7" t="s">
        <v>3</v>
      </c>
      <c r="D1329" t="s">
        <v>23</v>
      </c>
      <c r="E1329" t="s">
        <v>33</v>
      </c>
      <c r="F1329" t="s">
        <v>97</v>
      </c>
      <c r="G1329">
        <v>2016</v>
      </c>
      <c r="H1329" s="9">
        <v>834.85831461099997</v>
      </c>
      <c r="I1329" s="9">
        <v>1104.8810615800001</v>
      </c>
      <c r="J1329" s="9">
        <v>620.60466985000005</v>
      </c>
    </row>
    <row r="1330" spans="1:10" x14ac:dyDescent="0.25">
      <c r="A1330" t="s">
        <v>152</v>
      </c>
      <c r="B1330" t="s">
        <v>144</v>
      </c>
      <c r="C1330" s="7" t="s">
        <v>1</v>
      </c>
      <c r="D1330" t="s">
        <v>23</v>
      </c>
      <c r="E1330" t="s">
        <v>33</v>
      </c>
      <c r="F1330" t="s">
        <v>146</v>
      </c>
      <c r="G1330">
        <v>2016</v>
      </c>
      <c r="H1330" s="9">
        <v>7.0912629025199998E-4</v>
      </c>
      <c r="I1330" s="9">
        <v>9.9465626638300009E-4</v>
      </c>
      <c r="J1330" s="9">
        <v>5.0652281557399996E-4</v>
      </c>
    </row>
    <row r="1331" spans="1:10" x14ac:dyDescent="0.25">
      <c r="A1331" t="s">
        <v>152</v>
      </c>
      <c r="B1331" t="s">
        <v>144</v>
      </c>
      <c r="C1331" s="7" t="s">
        <v>3</v>
      </c>
      <c r="D1331" t="s">
        <v>23</v>
      </c>
      <c r="E1331" t="s">
        <v>33</v>
      </c>
      <c r="F1331" t="s">
        <v>146</v>
      </c>
      <c r="G1331">
        <v>2016</v>
      </c>
      <c r="H1331" s="9">
        <v>4.9092911507199997E-4</v>
      </c>
      <c r="I1331" s="9">
        <v>6.9209599527299997E-4</v>
      </c>
      <c r="J1331" s="9">
        <v>3.4998580585399999E-4</v>
      </c>
    </row>
    <row r="1332" spans="1:10" x14ac:dyDescent="0.25">
      <c r="A1332" t="s">
        <v>152</v>
      </c>
      <c r="B1332" t="s">
        <v>144</v>
      </c>
      <c r="C1332" s="7" t="s">
        <v>1</v>
      </c>
      <c r="D1332" t="s">
        <v>23</v>
      </c>
      <c r="E1332" t="s">
        <v>33</v>
      </c>
      <c r="F1332" t="s">
        <v>7</v>
      </c>
      <c r="G1332">
        <v>2016</v>
      </c>
      <c r="H1332" s="9">
        <v>418.75214225099899</v>
      </c>
      <c r="I1332" s="9">
        <v>550.46160527199902</v>
      </c>
      <c r="J1332" s="9">
        <v>323.45085079</v>
      </c>
    </row>
    <row r="1333" spans="1:10" x14ac:dyDescent="0.25">
      <c r="A1333" t="s">
        <v>152</v>
      </c>
      <c r="B1333" t="s">
        <v>144</v>
      </c>
      <c r="C1333" s="7" t="s">
        <v>3</v>
      </c>
      <c r="D1333" t="s">
        <v>23</v>
      </c>
      <c r="E1333" t="s">
        <v>33</v>
      </c>
      <c r="F1333" t="s">
        <v>7</v>
      </c>
      <c r="G1333">
        <v>2016</v>
      </c>
      <c r="H1333" s="9">
        <v>309.12038763499999</v>
      </c>
      <c r="I1333" s="9">
        <v>409.10086905600002</v>
      </c>
      <c r="J1333" s="9">
        <v>229.789357972</v>
      </c>
    </row>
    <row r="1334" spans="1:10" x14ac:dyDescent="0.25">
      <c r="A1334" t="s">
        <v>152</v>
      </c>
      <c r="B1334" t="s">
        <v>144</v>
      </c>
      <c r="C1334" s="7" t="s">
        <v>1</v>
      </c>
      <c r="D1334" t="s">
        <v>24</v>
      </c>
      <c r="E1334" t="s">
        <v>33</v>
      </c>
      <c r="F1334" t="s">
        <v>97</v>
      </c>
      <c r="G1334">
        <v>2016</v>
      </c>
      <c r="H1334" s="9">
        <v>1034.67839841</v>
      </c>
      <c r="I1334" s="9">
        <v>1331.9897551500001</v>
      </c>
      <c r="J1334" s="9">
        <v>757.79593026199996</v>
      </c>
    </row>
    <row r="1335" spans="1:10" x14ac:dyDescent="0.25">
      <c r="A1335" t="s">
        <v>152</v>
      </c>
      <c r="B1335" t="s">
        <v>144</v>
      </c>
      <c r="C1335" s="7" t="s">
        <v>3</v>
      </c>
      <c r="D1335" t="s">
        <v>24</v>
      </c>
      <c r="E1335" t="s">
        <v>33</v>
      </c>
      <c r="F1335" t="s">
        <v>97</v>
      </c>
      <c r="G1335">
        <v>2016</v>
      </c>
      <c r="H1335" s="9">
        <v>832.19274809000001</v>
      </c>
      <c r="I1335" s="9">
        <v>1122.9732532099999</v>
      </c>
      <c r="J1335" s="9">
        <v>596.72783274000005</v>
      </c>
    </row>
    <row r="1336" spans="1:10" x14ac:dyDescent="0.25">
      <c r="A1336" t="s">
        <v>152</v>
      </c>
      <c r="B1336" t="s">
        <v>144</v>
      </c>
      <c r="C1336" s="7" t="s">
        <v>1</v>
      </c>
      <c r="D1336" t="s">
        <v>24</v>
      </c>
      <c r="E1336" t="s">
        <v>33</v>
      </c>
      <c r="F1336" t="s">
        <v>146</v>
      </c>
      <c r="G1336">
        <v>2016</v>
      </c>
      <c r="H1336" s="9">
        <v>8.2809535495700004E-4</v>
      </c>
      <c r="I1336" s="9">
        <v>1.14303232387E-3</v>
      </c>
      <c r="J1336" s="9">
        <v>5.8277492069199995E-4</v>
      </c>
    </row>
    <row r="1337" spans="1:10" x14ac:dyDescent="0.25">
      <c r="A1337" t="s">
        <v>152</v>
      </c>
      <c r="B1337" t="s">
        <v>144</v>
      </c>
      <c r="C1337" s="7" t="s">
        <v>3</v>
      </c>
      <c r="D1337" t="s">
        <v>24</v>
      </c>
      <c r="E1337" t="s">
        <v>33</v>
      </c>
      <c r="F1337" t="s">
        <v>146</v>
      </c>
      <c r="G1337">
        <v>2016</v>
      </c>
      <c r="H1337" s="9">
        <v>6.2726865306899997E-4</v>
      </c>
      <c r="I1337" s="9">
        <v>8.8742904041899998E-4</v>
      </c>
      <c r="J1337" s="9">
        <v>4.2861905476400001E-4</v>
      </c>
    </row>
    <row r="1338" spans="1:10" x14ac:dyDescent="0.25">
      <c r="A1338" t="s">
        <v>152</v>
      </c>
      <c r="B1338" t="s">
        <v>144</v>
      </c>
      <c r="C1338" s="7" t="s">
        <v>1</v>
      </c>
      <c r="D1338" t="s">
        <v>24</v>
      </c>
      <c r="E1338" t="s">
        <v>33</v>
      </c>
      <c r="F1338" t="s">
        <v>7</v>
      </c>
      <c r="G1338">
        <v>2016</v>
      </c>
      <c r="H1338" s="9">
        <v>495.26878622899898</v>
      </c>
      <c r="I1338" s="9">
        <v>637.582605683</v>
      </c>
      <c r="J1338" s="9">
        <v>362.73364860800001</v>
      </c>
    </row>
    <row r="1339" spans="1:10" x14ac:dyDescent="0.25">
      <c r="A1339" t="s">
        <v>152</v>
      </c>
      <c r="B1339" t="s">
        <v>144</v>
      </c>
      <c r="C1339" s="7" t="s">
        <v>3</v>
      </c>
      <c r="D1339" t="s">
        <v>24</v>
      </c>
      <c r="E1339" t="s">
        <v>33</v>
      </c>
      <c r="F1339" t="s">
        <v>7</v>
      </c>
      <c r="G1339">
        <v>2016</v>
      </c>
      <c r="H1339" s="9">
        <v>388.498619899</v>
      </c>
      <c r="I1339" s="9">
        <v>524.24580730599996</v>
      </c>
      <c r="J1339" s="9">
        <v>278.57481335599999</v>
      </c>
    </row>
    <row r="1340" spans="1:10" x14ac:dyDescent="0.25">
      <c r="A1340" t="s">
        <v>152</v>
      </c>
      <c r="B1340" t="s">
        <v>144</v>
      </c>
      <c r="C1340" s="7" t="s">
        <v>1</v>
      </c>
      <c r="D1340" t="s">
        <v>25</v>
      </c>
      <c r="E1340" t="s">
        <v>33</v>
      </c>
      <c r="F1340" t="s">
        <v>97</v>
      </c>
      <c r="G1340">
        <v>2016</v>
      </c>
      <c r="H1340" s="9">
        <v>912.24373713600005</v>
      </c>
      <c r="I1340" s="9">
        <v>1206.57914891</v>
      </c>
      <c r="J1340" s="9">
        <v>663.97130065700003</v>
      </c>
    </row>
    <row r="1341" spans="1:10" x14ac:dyDescent="0.25">
      <c r="A1341" t="s">
        <v>152</v>
      </c>
      <c r="B1341" t="s">
        <v>144</v>
      </c>
      <c r="C1341" s="7" t="s">
        <v>3</v>
      </c>
      <c r="D1341" t="s">
        <v>25</v>
      </c>
      <c r="E1341" t="s">
        <v>33</v>
      </c>
      <c r="F1341" t="s">
        <v>97</v>
      </c>
      <c r="G1341">
        <v>2016</v>
      </c>
      <c r="H1341" s="9">
        <v>799.34431414300002</v>
      </c>
      <c r="I1341" s="9">
        <v>1069.13052343</v>
      </c>
      <c r="J1341" s="9">
        <v>571.59728064900003</v>
      </c>
    </row>
    <row r="1342" spans="1:10" x14ac:dyDescent="0.25">
      <c r="A1342" t="s">
        <v>152</v>
      </c>
      <c r="B1342" t="s">
        <v>144</v>
      </c>
      <c r="C1342" s="7" t="s">
        <v>1</v>
      </c>
      <c r="D1342" t="s">
        <v>25</v>
      </c>
      <c r="E1342" t="s">
        <v>33</v>
      </c>
      <c r="F1342" t="s">
        <v>146</v>
      </c>
      <c r="G1342">
        <v>2016</v>
      </c>
      <c r="H1342" s="9">
        <v>8.5347602184800001E-4</v>
      </c>
      <c r="I1342" s="9">
        <v>1.1828826353200001E-3</v>
      </c>
      <c r="J1342" s="9">
        <v>5.9431633096299996E-4</v>
      </c>
    </row>
    <row r="1343" spans="1:10" x14ac:dyDescent="0.25">
      <c r="A1343" t="s">
        <v>152</v>
      </c>
      <c r="B1343" t="s">
        <v>144</v>
      </c>
      <c r="C1343" s="7" t="s">
        <v>3</v>
      </c>
      <c r="D1343" t="s">
        <v>25</v>
      </c>
      <c r="E1343" t="s">
        <v>33</v>
      </c>
      <c r="F1343" t="s">
        <v>146</v>
      </c>
      <c r="G1343">
        <v>2016</v>
      </c>
      <c r="H1343" s="9">
        <v>6.8126717727900001E-4</v>
      </c>
      <c r="I1343" s="9">
        <v>9.4577731616499996E-4</v>
      </c>
      <c r="J1343" s="9">
        <v>4.6896338636800001E-4</v>
      </c>
    </row>
    <row r="1344" spans="1:10" x14ac:dyDescent="0.25">
      <c r="A1344" t="s">
        <v>152</v>
      </c>
      <c r="B1344" t="s">
        <v>144</v>
      </c>
      <c r="C1344" s="7" t="s">
        <v>1</v>
      </c>
      <c r="D1344" t="s">
        <v>25</v>
      </c>
      <c r="E1344" t="s">
        <v>33</v>
      </c>
      <c r="F1344" t="s">
        <v>7</v>
      </c>
      <c r="G1344">
        <v>2016</v>
      </c>
      <c r="H1344" s="9">
        <v>516.12842905900004</v>
      </c>
      <c r="I1344" s="9">
        <v>682.65724971600002</v>
      </c>
      <c r="J1344" s="9">
        <v>375.66107652800002</v>
      </c>
    </row>
    <row r="1345" spans="1:10" x14ac:dyDescent="0.25">
      <c r="A1345" t="s">
        <v>152</v>
      </c>
      <c r="B1345" t="s">
        <v>144</v>
      </c>
      <c r="C1345" s="7" t="s">
        <v>3</v>
      </c>
      <c r="D1345" t="s">
        <v>25</v>
      </c>
      <c r="E1345" t="s">
        <v>33</v>
      </c>
      <c r="F1345" t="s">
        <v>7</v>
      </c>
      <c r="G1345">
        <v>2016</v>
      </c>
      <c r="H1345" s="9">
        <v>421.36675716299999</v>
      </c>
      <c r="I1345" s="9">
        <v>563.58199298099998</v>
      </c>
      <c r="J1345" s="9">
        <v>301.312073269</v>
      </c>
    </row>
    <row r="1346" spans="1:10" x14ac:dyDescent="0.25">
      <c r="A1346" t="s">
        <v>152</v>
      </c>
      <c r="B1346" t="s">
        <v>144</v>
      </c>
      <c r="C1346" s="7" t="s">
        <v>1</v>
      </c>
      <c r="D1346" t="s">
        <v>26</v>
      </c>
      <c r="E1346" t="s">
        <v>33</v>
      </c>
      <c r="F1346" t="s">
        <v>97</v>
      </c>
      <c r="G1346">
        <v>2016</v>
      </c>
      <c r="H1346" s="9">
        <v>745.78311954399999</v>
      </c>
      <c r="I1346" s="9">
        <v>1037.80447284</v>
      </c>
      <c r="J1346" s="9">
        <v>525.40654551800003</v>
      </c>
    </row>
    <row r="1347" spans="1:10" x14ac:dyDescent="0.25">
      <c r="A1347" t="s">
        <v>152</v>
      </c>
      <c r="B1347" t="s">
        <v>144</v>
      </c>
      <c r="C1347" s="7" t="s">
        <v>3</v>
      </c>
      <c r="D1347" t="s">
        <v>26</v>
      </c>
      <c r="E1347" t="s">
        <v>33</v>
      </c>
      <c r="F1347" t="s">
        <v>97</v>
      </c>
      <c r="G1347">
        <v>2016</v>
      </c>
      <c r="H1347" s="9">
        <v>691.40219577300002</v>
      </c>
      <c r="I1347" s="9">
        <v>974.05104158899996</v>
      </c>
      <c r="J1347" s="9">
        <v>479.76712882200002</v>
      </c>
    </row>
    <row r="1348" spans="1:10" x14ac:dyDescent="0.25">
      <c r="A1348" t="s">
        <v>152</v>
      </c>
      <c r="B1348" t="s">
        <v>144</v>
      </c>
      <c r="C1348" s="7" t="s">
        <v>1</v>
      </c>
      <c r="D1348" t="s">
        <v>26</v>
      </c>
      <c r="E1348" t="s">
        <v>33</v>
      </c>
      <c r="F1348" t="s">
        <v>146</v>
      </c>
      <c r="G1348">
        <v>2016</v>
      </c>
      <c r="H1348" s="9">
        <v>7.5535101138699998E-4</v>
      </c>
      <c r="I1348" s="9">
        <v>1.0832248395400001E-3</v>
      </c>
      <c r="J1348" s="9">
        <v>5.1300692224199999E-4</v>
      </c>
    </row>
    <row r="1349" spans="1:10" x14ac:dyDescent="0.25">
      <c r="A1349" t="s">
        <v>152</v>
      </c>
      <c r="B1349" t="s">
        <v>144</v>
      </c>
      <c r="C1349" s="7" t="s">
        <v>3</v>
      </c>
      <c r="D1349" t="s">
        <v>26</v>
      </c>
      <c r="E1349" t="s">
        <v>33</v>
      </c>
      <c r="F1349" t="s">
        <v>146</v>
      </c>
      <c r="G1349">
        <v>2016</v>
      </c>
      <c r="H1349" s="9">
        <v>6.3610504299099996E-4</v>
      </c>
      <c r="I1349" s="9">
        <v>9.3970761941100005E-4</v>
      </c>
      <c r="J1349" s="9">
        <v>4.2706566514100002E-4</v>
      </c>
    </row>
    <row r="1350" spans="1:10" x14ac:dyDescent="0.25">
      <c r="A1350" t="s">
        <v>152</v>
      </c>
      <c r="B1350" t="s">
        <v>144</v>
      </c>
      <c r="C1350" s="7" t="s">
        <v>1</v>
      </c>
      <c r="D1350" t="s">
        <v>26</v>
      </c>
      <c r="E1350" t="s">
        <v>33</v>
      </c>
      <c r="F1350" t="s">
        <v>7</v>
      </c>
      <c r="G1350">
        <v>2016</v>
      </c>
      <c r="H1350" s="9">
        <v>481.14583027399999</v>
      </c>
      <c r="I1350" s="9">
        <v>669.54491414500001</v>
      </c>
      <c r="J1350" s="9">
        <v>338.968745670999</v>
      </c>
    </row>
    <row r="1351" spans="1:10" x14ac:dyDescent="0.25">
      <c r="A1351" t="s">
        <v>152</v>
      </c>
      <c r="B1351" t="s">
        <v>144</v>
      </c>
      <c r="C1351" s="7" t="s">
        <v>3</v>
      </c>
      <c r="D1351" t="s">
        <v>26</v>
      </c>
      <c r="E1351" t="s">
        <v>33</v>
      </c>
      <c r="F1351" t="s">
        <v>7</v>
      </c>
      <c r="G1351">
        <v>2016</v>
      </c>
      <c r="H1351" s="9">
        <v>408.04334238199999</v>
      </c>
      <c r="I1351" s="9">
        <v>574.85360198499995</v>
      </c>
      <c r="J1351" s="9">
        <v>283.14313146000001</v>
      </c>
    </row>
    <row r="1352" spans="1:10" x14ac:dyDescent="0.25">
      <c r="A1352" t="s">
        <v>152</v>
      </c>
      <c r="B1352" t="s">
        <v>144</v>
      </c>
      <c r="C1352" s="7" t="s">
        <v>1</v>
      </c>
      <c r="D1352" t="s">
        <v>27</v>
      </c>
      <c r="E1352" t="s">
        <v>33</v>
      </c>
      <c r="F1352" t="s">
        <v>97</v>
      </c>
      <c r="G1352">
        <v>2016</v>
      </c>
      <c r="H1352" s="9">
        <v>406.89064689100002</v>
      </c>
      <c r="I1352" s="9">
        <v>579.82674476499994</v>
      </c>
      <c r="J1352" s="9">
        <v>268.25673621700003</v>
      </c>
    </row>
    <row r="1353" spans="1:10" x14ac:dyDescent="0.25">
      <c r="A1353" t="s">
        <v>152</v>
      </c>
      <c r="B1353" t="s">
        <v>144</v>
      </c>
      <c r="C1353" s="7" t="s">
        <v>3</v>
      </c>
      <c r="D1353" t="s">
        <v>27</v>
      </c>
      <c r="E1353" t="s">
        <v>33</v>
      </c>
      <c r="F1353" t="s">
        <v>97</v>
      </c>
      <c r="G1353">
        <v>2016</v>
      </c>
      <c r="H1353" s="9">
        <v>421.52624323800001</v>
      </c>
      <c r="I1353" s="9">
        <v>595.95708032100003</v>
      </c>
      <c r="J1353" s="9">
        <v>282.81027672900001</v>
      </c>
    </row>
    <row r="1354" spans="1:10" x14ac:dyDescent="0.25">
      <c r="A1354" t="s">
        <v>152</v>
      </c>
      <c r="B1354" t="s">
        <v>144</v>
      </c>
      <c r="C1354" s="7" t="s">
        <v>1</v>
      </c>
      <c r="D1354" t="s">
        <v>27</v>
      </c>
      <c r="E1354" t="s">
        <v>33</v>
      </c>
      <c r="F1354" t="s">
        <v>146</v>
      </c>
      <c r="G1354">
        <v>2016</v>
      </c>
      <c r="H1354" s="9">
        <v>6.1329859298699997E-4</v>
      </c>
      <c r="I1354" s="9">
        <v>8.9817003990900004E-4</v>
      </c>
      <c r="J1354" s="9">
        <v>4.0038025224300002E-4</v>
      </c>
    </row>
    <row r="1355" spans="1:10" x14ac:dyDescent="0.25">
      <c r="A1355" t="s">
        <v>152</v>
      </c>
      <c r="B1355" t="s">
        <v>144</v>
      </c>
      <c r="C1355" s="7" t="s">
        <v>3</v>
      </c>
      <c r="D1355" t="s">
        <v>27</v>
      </c>
      <c r="E1355" t="s">
        <v>33</v>
      </c>
      <c r="F1355" t="s">
        <v>146</v>
      </c>
      <c r="G1355">
        <v>2016</v>
      </c>
      <c r="H1355" s="9">
        <v>5.4987519610799997E-4</v>
      </c>
      <c r="I1355" s="9">
        <v>8.0567231913599997E-4</v>
      </c>
      <c r="J1355" s="9">
        <v>3.5938888403999999E-4</v>
      </c>
    </row>
    <row r="1356" spans="1:10" x14ac:dyDescent="0.25">
      <c r="A1356" t="s">
        <v>152</v>
      </c>
      <c r="B1356" t="s">
        <v>144</v>
      </c>
      <c r="C1356" s="7" t="s">
        <v>1</v>
      </c>
      <c r="D1356" t="s">
        <v>27</v>
      </c>
      <c r="E1356" t="s">
        <v>33</v>
      </c>
      <c r="F1356" t="s">
        <v>7</v>
      </c>
      <c r="G1356">
        <v>2016</v>
      </c>
      <c r="H1356" s="9">
        <v>413.55481009399898</v>
      </c>
      <c r="I1356" s="9">
        <v>589.32330135999996</v>
      </c>
      <c r="J1356" s="9">
        <v>272.650316369</v>
      </c>
    </row>
    <row r="1357" spans="1:10" x14ac:dyDescent="0.25">
      <c r="A1357" t="s">
        <v>152</v>
      </c>
      <c r="B1357" t="s">
        <v>144</v>
      </c>
      <c r="C1357" s="7" t="s">
        <v>3</v>
      </c>
      <c r="D1357" t="s">
        <v>27</v>
      </c>
      <c r="E1357" t="s">
        <v>33</v>
      </c>
      <c r="F1357" t="s">
        <v>7</v>
      </c>
      <c r="G1357">
        <v>2016</v>
      </c>
      <c r="H1357" s="9">
        <v>366.21367876099998</v>
      </c>
      <c r="I1357" s="9">
        <v>517.75574657499999</v>
      </c>
      <c r="J1357" s="9">
        <v>245.69998545499999</v>
      </c>
    </row>
    <row r="1358" spans="1:10" x14ac:dyDescent="0.25">
      <c r="A1358" t="s">
        <v>152</v>
      </c>
      <c r="B1358" t="s">
        <v>144</v>
      </c>
      <c r="C1358" s="7" t="s">
        <v>1</v>
      </c>
      <c r="D1358" t="s">
        <v>28</v>
      </c>
      <c r="E1358" t="s">
        <v>33</v>
      </c>
      <c r="F1358" t="s">
        <v>97</v>
      </c>
      <c r="G1358">
        <v>2016</v>
      </c>
      <c r="H1358" s="9">
        <v>264.79045029600002</v>
      </c>
      <c r="I1358" s="9">
        <v>368.04777130799999</v>
      </c>
      <c r="J1358" s="9">
        <v>178.28195467</v>
      </c>
    </row>
    <row r="1359" spans="1:10" x14ac:dyDescent="0.25">
      <c r="A1359" t="s">
        <v>152</v>
      </c>
      <c r="B1359" t="s">
        <v>144</v>
      </c>
      <c r="C1359" s="7" t="s">
        <v>3</v>
      </c>
      <c r="D1359" t="s">
        <v>28</v>
      </c>
      <c r="E1359" t="s">
        <v>33</v>
      </c>
      <c r="F1359" t="s">
        <v>97</v>
      </c>
      <c r="G1359">
        <v>2016</v>
      </c>
      <c r="H1359" s="9">
        <v>295.795231102</v>
      </c>
      <c r="I1359" s="9">
        <v>409.48917708900001</v>
      </c>
      <c r="J1359" s="9">
        <v>195.85554236799999</v>
      </c>
    </row>
    <row r="1360" spans="1:10" x14ac:dyDescent="0.25">
      <c r="A1360" t="s">
        <v>152</v>
      </c>
      <c r="B1360" t="s">
        <v>144</v>
      </c>
      <c r="C1360" s="7" t="s">
        <v>1</v>
      </c>
      <c r="D1360" t="s">
        <v>28</v>
      </c>
      <c r="E1360" t="s">
        <v>33</v>
      </c>
      <c r="F1360" t="s">
        <v>146</v>
      </c>
      <c r="G1360">
        <v>2016</v>
      </c>
      <c r="H1360" s="9">
        <v>4.3371879925600002E-4</v>
      </c>
      <c r="I1360" s="9">
        <v>6.1887375446199996E-4</v>
      </c>
      <c r="J1360" s="9">
        <v>2.8988807642899998E-4</v>
      </c>
    </row>
    <row r="1361" spans="1:10" x14ac:dyDescent="0.25">
      <c r="A1361" t="s">
        <v>152</v>
      </c>
      <c r="B1361" t="s">
        <v>144</v>
      </c>
      <c r="C1361" s="7" t="s">
        <v>3</v>
      </c>
      <c r="D1361" t="s">
        <v>28</v>
      </c>
      <c r="E1361" t="s">
        <v>33</v>
      </c>
      <c r="F1361" t="s">
        <v>146</v>
      </c>
      <c r="G1361">
        <v>2016</v>
      </c>
      <c r="H1361" s="9">
        <v>4.2864457571599999E-4</v>
      </c>
      <c r="I1361" s="9">
        <v>6.0832569436700004E-4</v>
      </c>
      <c r="J1361" s="9">
        <v>2.8279066860500003E-4</v>
      </c>
    </row>
    <row r="1362" spans="1:10" x14ac:dyDescent="0.25">
      <c r="A1362" t="s">
        <v>152</v>
      </c>
      <c r="B1362" t="s">
        <v>144</v>
      </c>
      <c r="C1362" s="7" t="s">
        <v>1</v>
      </c>
      <c r="D1362" t="s">
        <v>28</v>
      </c>
      <c r="E1362" t="s">
        <v>33</v>
      </c>
      <c r="F1362" t="s">
        <v>7</v>
      </c>
      <c r="G1362">
        <v>2016</v>
      </c>
      <c r="H1362" s="9">
        <v>308.83607642499999</v>
      </c>
      <c r="I1362" s="9">
        <v>429.269369423</v>
      </c>
      <c r="J1362" s="9">
        <v>207.93763263099899</v>
      </c>
    </row>
    <row r="1363" spans="1:10" x14ac:dyDescent="0.25">
      <c r="A1363" t="s">
        <v>152</v>
      </c>
      <c r="B1363" t="s">
        <v>144</v>
      </c>
      <c r="C1363" s="7" t="s">
        <v>3</v>
      </c>
      <c r="D1363" t="s">
        <v>28</v>
      </c>
      <c r="E1363" t="s">
        <v>33</v>
      </c>
      <c r="F1363" t="s">
        <v>7</v>
      </c>
      <c r="G1363">
        <v>2016</v>
      </c>
      <c r="H1363" s="9">
        <v>293.83212769099998</v>
      </c>
      <c r="I1363" s="9">
        <v>406.77152137299998</v>
      </c>
      <c r="J1363" s="9">
        <v>194.55570841899899</v>
      </c>
    </row>
    <row r="1364" spans="1:10" x14ac:dyDescent="0.25">
      <c r="A1364" t="s">
        <v>152</v>
      </c>
      <c r="B1364" t="s">
        <v>144</v>
      </c>
      <c r="C1364" s="7" t="s">
        <v>1</v>
      </c>
      <c r="D1364" t="s">
        <v>147</v>
      </c>
      <c r="E1364" t="s">
        <v>33</v>
      </c>
      <c r="F1364" t="s">
        <v>97</v>
      </c>
      <c r="G1364">
        <v>2016</v>
      </c>
      <c r="H1364" s="9">
        <v>136.50772761799999</v>
      </c>
      <c r="I1364" s="9">
        <v>203.67588541500001</v>
      </c>
      <c r="J1364" s="9">
        <v>83.201973532400004</v>
      </c>
    </row>
    <row r="1365" spans="1:10" x14ac:dyDescent="0.25">
      <c r="A1365" t="s">
        <v>152</v>
      </c>
      <c r="B1365" t="s">
        <v>144</v>
      </c>
      <c r="C1365" s="7" t="s">
        <v>3</v>
      </c>
      <c r="D1365" t="s">
        <v>147</v>
      </c>
      <c r="E1365" t="s">
        <v>33</v>
      </c>
      <c r="F1365" t="s">
        <v>97</v>
      </c>
      <c r="G1365">
        <v>2016</v>
      </c>
      <c r="H1365" s="9">
        <v>173.75542321500001</v>
      </c>
      <c r="I1365" s="9">
        <v>256.975766475</v>
      </c>
      <c r="J1365" s="9">
        <v>106.264900967</v>
      </c>
    </row>
    <row r="1366" spans="1:10" x14ac:dyDescent="0.25">
      <c r="A1366" t="s">
        <v>152</v>
      </c>
      <c r="B1366" t="s">
        <v>144</v>
      </c>
      <c r="C1366" s="7" t="s">
        <v>1</v>
      </c>
      <c r="D1366" t="s">
        <v>147</v>
      </c>
      <c r="E1366" t="s">
        <v>33</v>
      </c>
      <c r="F1366" t="s">
        <v>146</v>
      </c>
      <c r="G1366">
        <v>2016</v>
      </c>
      <c r="H1366" s="9">
        <v>2.8227563081800001E-4</v>
      </c>
      <c r="I1366" s="9">
        <v>4.3211105957899999E-4</v>
      </c>
      <c r="J1366" s="9">
        <v>1.6913023556E-4</v>
      </c>
    </row>
    <row r="1367" spans="1:10" x14ac:dyDescent="0.25">
      <c r="A1367" t="s">
        <v>152</v>
      </c>
      <c r="B1367" t="s">
        <v>144</v>
      </c>
      <c r="C1367" s="7" t="s">
        <v>3</v>
      </c>
      <c r="D1367" t="s">
        <v>147</v>
      </c>
      <c r="E1367" t="s">
        <v>33</v>
      </c>
      <c r="F1367" t="s">
        <v>146</v>
      </c>
      <c r="G1367">
        <v>2016</v>
      </c>
      <c r="H1367" s="9">
        <v>3.0188613681799998E-4</v>
      </c>
      <c r="I1367" s="9">
        <v>4.5878689824900001E-4</v>
      </c>
      <c r="J1367" s="9">
        <v>1.82111701898E-4</v>
      </c>
    </row>
    <row r="1368" spans="1:10" x14ac:dyDescent="0.25">
      <c r="A1368" t="s">
        <v>152</v>
      </c>
      <c r="B1368" t="s">
        <v>144</v>
      </c>
      <c r="C1368" s="7" t="s">
        <v>1</v>
      </c>
      <c r="D1368" t="s">
        <v>147</v>
      </c>
      <c r="E1368" t="s">
        <v>33</v>
      </c>
      <c r="F1368" t="s">
        <v>7</v>
      </c>
      <c r="G1368">
        <v>2016</v>
      </c>
      <c r="H1368" s="9">
        <v>226.493018138</v>
      </c>
      <c r="I1368" s="9">
        <v>337.93812859100001</v>
      </c>
      <c r="J1368" s="9">
        <v>138.04834663400001</v>
      </c>
    </row>
    <row r="1369" spans="1:10" x14ac:dyDescent="0.25">
      <c r="A1369" t="s">
        <v>152</v>
      </c>
      <c r="B1369" t="s">
        <v>144</v>
      </c>
      <c r="C1369" s="7" t="s">
        <v>3</v>
      </c>
      <c r="D1369" t="s">
        <v>147</v>
      </c>
      <c r="E1369" t="s">
        <v>33</v>
      </c>
      <c r="F1369" t="s">
        <v>7</v>
      </c>
      <c r="G1369">
        <v>2016</v>
      </c>
      <c r="H1369" s="9">
        <v>228.041975114</v>
      </c>
      <c r="I1369" s="9">
        <v>337.26291967899999</v>
      </c>
      <c r="J1369" s="9">
        <v>139.46533267000001</v>
      </c>
    </row>
    <row r="1370" spans="1:10" x14ac:dyDescent="0.25">
      <c r="A1370" t="s">
        <v>152</v>
      </c>
      <c r="B1370" t="s">
        <v>144</v>
      </c>
      <c r="C1370" s="7" t="s">
        <v>1</v>
      </c>
      <c r="D1370" t="s">
        <v>148</v>
      </c>
      <c r="E1370" t="s">
        <v>33</v>
      </c>
      <c r="F1370" t="s">
        <v>97</v>
      </c>
      <c r="G1370">
        <v>2016</v>
      </c>
      <c r="H1370" s="9">
        <v>59.177984186899998</v>
      </c>
      <c r="I1370" s="9">
        <v>88.641421946400001</v>
      </c>
      <c r="J1370" s="9">
        <v>37.434993560800002</v>
      </c>
    </row>
    <row r="1371" spans="1:10" x14ac:dyDescent="0.25">
      <c r="A1371" t="s">
        <v>152</v>
      </c>
      <c r="B1371" t="s">
        <v>144</v>
      </c>
      <c r="C1371" s="7" t="s">
        <v>3</v>
      </c>
      <c r="D1371" t="s">
        <v>148</v>
      </c>
      <c r="E1371" t="s">
        <v>33</v>
      </c>
      <c r="F1371" t="s">
        <v>97</v>
      </c>
      <c r="G1371">
        <v>2016</v>
      </c>
      <c r="H1371" s="9">
        <v>90.426717244399995</v>
      </c>
      <c r="I1371" s="9">
        <v>136.68881665200001</v>
      </c>
      <c r="J1371" s="9">
        <v>57.527710935499996</v>
      </c>
    </row>
    <row r="1372" spans="1:10" x14ac:dyDescent="0.25">
      <c r="A1372" t="s">
        <v>152</v>
      </c>
      <c r="B1372" t="s">
        <v>144</v>
      </c>
      <c r="C1372" s="7" t="s">
        <v>1</v>
      </c>
      <c r="D1372" t="s">
        <v>148</v>
      </c>
      <c r="E1372" t="s">
        <v>33</v>
      </c>
      <c r="F1372" t="s">
        <v>146</v>
      </c>
      <c r="G1372">
        <v>2016</v>
      </c>
      <c r="H1372" s="9">
        <v>1.8340199545399999E-4</v>
      </c>
      <c r="I1372" s="9">
        <v>2.7438317014400002E-4</v>
      </c>
      <c r="J1372" s="9">
        <v>1.14139267131E-4</v>
      </c>
    </row>
    <row r="1373" spans="1:10" x14ac:dyDescent="0.25">
      <c r="A1373" t="s">
        <v>152</v>
      </c>
      <c r="B1373" t="s">
        <v>144</v>
      </c>
      <c r="C1373" s="7" t="s">
        <v>3</v>
      </c>
      <c r="D1373" t="s">
        <v>148</v>
      </c>
      <c r="E1373" t="s">
        <v>33</v>
      </c>
      <c r="F1373" t="s">
        <v>146</v>
      </c>
      <c r="G1373">
        <v>2016</v>
      </c>
      <c r="H1373" s="9">
        <v>1.95380254992E-4</v>
      </c>
      <c r="I1373" s="9">
        <v>2.9631174720500002E-4</v>
      </c>
      <c r="J1373" s="9">
        <v>1.22892833878E-4</v>
      </c>
    </row>
    <row r="1374" spans="1:10" x14ac:dyDescent="0.25">
      <c r="A1374" t="s">
        <v>152</v>
      </c>
      <c r="B1374" t="s">
        <v>144</v>
      </c>
      <c r="C1374" s="7" t="s">
        <v>1</v>
      </c>
      <c r="D1374" t="s">
        <v>148</v>
      </c>
      <c r="E1374" t="s">
        <v>33</v>
      </c>
      <c r="F1374" t="s">
        <v>7</v>
      </c>
      <c r="G1374">
        <v>2016</v>
      </c>
      <c r="H1374" s="9">
        <v>167.314827041</v>
      </c>
      <c r="I1374" s="9">
        <v>250.617258857</v>
      </c>
      <c r="J1374" s="9">
        <v>105.84053443099999</v>
      </c>
    </row>
    <row r="1375" spans="1:10" x14ac:dyDescent="0.25">
      <c r="A1375" t="s">
        <v>152</v>
      </c>
      <c r="B1375" t="s">
        <v>144</v>
      </c>
      <c r="C1375" s="7" t="s">
        <v>3</v>
      </c>
      <c r="D1375" t="s">
        <v>148</v>
      </c>
      <c r="E1375" t="s">
        <v>33</v>
      </c>
      <c r="F1375" t="s">
        <v>7</v>
      </c>
      <c r="G1375">
        <v>2016</v>
      </c>
      <c r="H1375" s="9">
        <v>169.37985660300001</v>
      </c>
      <c r="I1375" s="9">
        <v>256.03419950699998</v>
      </c>
      <c r="J1375" s="9">
        <v>107.756155768</v>
      </c>
    </row>
    <row r="1376" spans="1:10" x14ac:dyDescent="0.25">
      <c r="A1376" t="s">
        <v>152</v>
      </c>
      <c r="B1376" t="s">
        <v>144</v>
      </c>
      <c r="C1376" s="7" t="s">
        <v>1</v>
      </c>
      <c r="D1376" t="s">
        <v>149</v>
      </c>
      <c r="E1376" t="s">
        <v>33</v>
      </c>
      <c r="F1376" t="s">
        <v>97</v>
      </c>
      <c r="G1376">
        <v>2016</v>
      </c>
      <c r="H1376" s="9">
        <v>19.9795015292</v>
      </c>
      <c r="I1376" s="9">
        <v>31.888126487400001</v>
      </c>
      <c r="J1376" s="9">
        <v>10.5766169272</v>
      </c>
    </row>
    <row r="1377" spans="1:10" x14ac:dyDescent="0.25">
      <c r="A1377" t="s">
        <v>152</v>
      </c>
      <c r="B1377" t="s">
        <v>144</v>
      </c>
      <c r="C1377" s="7" t="s">
        <v>3</v>
      </c>
      <c r="D1377" t="s">
        <v>149</v>
      </c>
      <c r="E1377" t="s">
        <v>33</v>
      </c>
      <c r="F1377" t="s">
        <v>97</v>
      </c>
      <c r="G1377">
        <v>2016</v>
      </c>
      <c r="H1377" s="9">
        <v>43.236371581900002</v>
      </c>
      <c r="I1377" s="9">
        <v>69.838649251299998</v>
      </c>
      <c r="J1377" s="9">
        <v>23.227009133399999</v>
      </c>
    </row>
    <row r="1378" spans="1:10" x14ac:dyDescent="0.25">
      <c r="A1378" t="s">
        <v>152</v>
      </c>
      <c r="B1378" t="s">
        <v>144</v>
      </c>
      <c r="C1378" s="7" t="s">
        <v>1</v>
      </c>
      <c r="D1378" t="s">
        <v>149</v>
      </c>
      <c r="E1378" t="s">
        <v>33</v>
      </c>
      <c r="F1378" t="s">
        <v>146</v>
      </c>
      <c r="G1378">
        <v>2016</v>
      </c>
      <c r="H1378" s="9">
        <v>1.3564446256500001E-4</v>
      </c>
      <c r="I1378" s="9">
        <v>2.2018493196400001E-4</v>
      </c>
      <c r="J1378" s="9">
        <v>7.0796471021400002E-5</v>
      </c>
    </row>
    <row r="1379" spans="1:10" x14ac:dyDescent="0.25">
      <c r="A1379" t="s">
        <v>152</v>
      </c>
      <c r="B1379" t="s">
        <v>144</v>
      </c>
      <c r="C1379" s="7" t="s">
        <v>3</v>
      </c>
      <c r="D1379" t="s">
        <v>149</v>
      </c>
      <c r="E1379" t="s">
        <v>33</v>
      </c>
      <c r="F1379" t="s">
        <v>146</v>
      </c>
      <c r="G1379">
        <v>2016</v>
      </c>
      <c r="H1379" s="9">
        <v>1.4322000843499999E-4</v>
      </c>
      <c r="I1379" s="9">
        <v>2.34042507765E-4</v>
      </c>
      <c r="J1379" s="9">
        <v>7.5518779362199998E-5</v>
      </c>
    </row>
    <row r="1380" spans="1:10" x14ac:dyDescent="0.25">
      <c r="A1380" t="s">
        <v>152</v>
      </c>
      <c r="B1380" t="s">
        <v>144</v>
      </c>
      <c r="C1380" s="7" t="s">
        <v>1</v>
      </c>
      <c r="D1380" t="s">
        <v>149</v>
      </c>
      <c r="E1380" t="s">
        <v>33</v>
      </c>
      <c r="F1380" t="s">
        <v>7</v>
      </c>
      <c r="G1380">
        <v>2016</v>
      </c>
      <c r="H1380" s="9">
        <v>135.411822723</v>
      </c>
      <c r="I1380" s="9">
        <v>216.122976069</v>
      </c>
      <c r="J1380" s="9">
        <v>71.6834188407</v>
      </c>
    </row>
    <row r="1381" spans="1:10" x14ac:dyDescent="0.25">
      <c r="A1381" t="s">
        <v>152</v>
      </c>
      <c r="B1381" t="s">
        <v>144</v>
      </c>
      <c r="C1381" s="7" t="s">
        <v>3</v>
      </c>
      <c r="D1381" t="s">
        <v>149</v>
      </c>
      <c r="E1381" t="s">
        <v>33</v>
      </c>
      <c r="F1381" t="s">
        <v>7</v>
      </c>
      <c r="G1381">
        <v>2016</v>
      </c>
      <c r="H1381" s="9">
        <v>139.34356227800001</v>
      </c>
      <c r="I1381" s="9">
        <v>225.07823425800001</v>
      </c>
      <c r="J1381" s="9">
        <v>74.856748503800006</v>
      </c>
    </row>
    <row r="1382" spans="1:10" x14ac:dyDescent="0.25">
      <c r="A1382" t="s">
        <v>152</v>
      </c>
      <c r="B1382" t="s">
        <v>144</v>
      </c>
      <c r="C1382" s="7" t="s">
        <v>1</v>
      </c>
      <c r="D1382" t="s">
        <v>150</v>
      </c>
      <c r="E1382" t="s">
        <v>33</v>
      </c>
      <c r="F1382" t="s">
        <v>97</v>
      </c>
      <c r="G1382">
        <v>2016</v>
      </c>
      <c r="H1382" s="9">
        <v>3.5580006587400002</v>
      </c>
      <c r="I1382" s="9">
        <v>5.8242315600400003</v>
      </c>
      <c r="J1382" s="9">
        <v>1.83744516124</v>
      </c>
    </row>
    <row r="1383" spans="1:10" x14ac:dyDescent="0.25">
      <c r="A1383" t="s">
        <v>152</v>
      </c>
      <c r="B1383" t="s">
        <v>144</v>
      </c>
      <c r="C1383" s="7" t="s">
        <v>3</v>
      </c>
      <c r="D1383" t="s">
        <v>150</v>
      </c>
      <c r="E1383" t="s">
        <v>33</v>
      </c>
      <c r="F1383" t="s">
        <v>97</v>
      </c>
      <c r="G1383">
        <v>2016</v>
      </c>
      <c r="H1383" s="9">
        <v>12.582153094100001</v>
      </c>
      <c r="I1383" s="9">
        <v>20.400193701399999</v>
      </c>
      <c r="J1383" s="9">
        <v>6.4442521233400001</v>
      </c>
    </row>
    <row r="1384" spans="1:10" x14ac:dyDescent="0.25">
      <c r="A1384" t="s">
        <v>152</v>
      </c>
      <c r="B1384" t="s">
        <v>144</v>
      </c>
      <c r="C1384" s="7" t="s">
        <v>1</v>
      </c>
      <c r="D1384" t="s">
        <v>150</v>
      </c>
      <c r="E1384" t="s">
        <v>33</v>
      </c>
      <c r="F1384" t="s">
        <v>146</v>
      </c>
      <c r="G1384">
        <v>2016</v>
      </c>
      <c r="H1384" s="9">
        <v>1.2029994667099999E-4</v>
      </c>
      <c r="I1384" s="9">
        <v>1.98371914548E-4</v>
      </c>
      <c r="J1384" s="9">
        <v>5.9996920303900002E-5</v>
      </c>
    </row>
    <row r="1385" spans="1:10" x14ac:dyDescent="0.25">
      <c r="A1385" t="s">
        <v>152</v>
      </c>
      <c r="B1385" t="s">
        <v>144</v>
      </c>
      <c r="C1385" s="7" t="s">
        <v>3</v>
      </c>
      <c r="D1385" t="s">
        <v>150</v>
      </c>
      <c r="E1385" t="s">
        <v>33</v>
      </c>
      <c r="F1385" t="s">
        <v>146</v>
      </c>
      <c r="G1385">
        <v>2016</v>
      </c>
      <c r="H1385" s="9">
        <v>1.2763586098199999E-4</v>
      </c>
      <c r="I1385" s="9">
        <v>2.10469746202E-4</v>
      </c>
      <c r="J1385" s="9">
        <v>6.3537018710300004E-5</v>
      </c>
    </row>
    <row r="1386" spans="1:10" x14ac:dyDescent="0.25">
      <c r="A1386" t="s">
        <v>152</v>
      </c>
      <c r="B1386" t="s">
        <v>144</v>
      </c>
      <c r="C1386" s="7" t="s">
        <v>1</v>
      </c>
      <c r="D1386" t="s">
        <v>150</v>
      </c>
      <c r="E1386" t="s">
        <v>33</v>
      </c>
      <c r="F1386" t="s">
        <v>7</v>
      </c>
      <c r="G1386">
        <v>2016</v>
      </c>
      <c r="H1386" s="9">
        <v>130.680817332</v>
      </c>
      <c r="I1386" s="9">
        <v>213.91658226099901</v>
      </c>
      <c r="J1386" s="9">
        <v>67.487012652499999</v>
      </c>
    </row>
    <row r="1387" spans="1:10" x14ac:dyDescent="0.25">
      <c r="A1387" t="s">
        <v>152</v>
      </c>
      <c r="B1387" t="s">
        <v>144</v>
      </c>
      <c r="C1387" s="7" t="s">
        <v>3</v>
      </c>
      <c r="D1387" t="s">
        <v>150</v>
      </c>
      <c r="E1387" t="s">
        <v>33</v>
      </c>
      <c r="F1387" t="s">
        <v>7</v>
      </c>
      <c r="G1387">
        <v>2016</v>
      </c>
      <c r="H1387" s="9">
        <v>137.80224649600001</v>
      </c>
      <c r="I1387" s="9">
        <v>223.42698423600001</v>
      </c>
      <c r="J1387" s="9">
        <v>70.578732665499999</v>
      </c>
    </row>
    <row r="1388" spans="1:10" x14ac:dyDescent="0.25">
      <c r="A1388" t="s">
        <v>152</v>
      </c>
      <c r="B1388" t="s">
        <v>144</v>
      </c>
      <c r="C1388" s="7" t="s">
        <v>1</v>
      </c>
      <c r="D1388" t="s">
        <v>145</v>
      </c>
      <c r="E1388" t="s">
        <v>31</v>
      </c>
      <c r="F1388" t="s">
        <v>97</v>
      </c>
      <c r="G1388">
        <v>2016</v>
      </c>
      <c r="H1388" s="9">
        <v>103.470840452</v>
      </c>
      <c r="I1388" s="9">
        <v>127.09050613399999</v>
      </c>
      <c r="J1388" s="9">
        <v>84.354322748499996</v>
      </c>
    </row>
    <row r="1389" spans="1:10" x14ac:dyDescent="0.25">
      <c r="A1389" t="s">
        <v>152</v>
      </c>
      <c r="B1389" t="s">
        <v>144</v>
      </c>
      <c r="C1389" s="7" t="s">
        <v>3</v>
      </c>
      <c r="D1389" t="s">
        <v>145</v>
      </c>
      <c r="E1389" t="s">
        <v>31</v>
      </c>
      <c r="F1389" t="s">
        <v>97</v>
      </c>
      <c r="G1389">
        <v>2016</v>
      </c>
      <c r="H1389" s="9">
        <v>70.3369664951</v>
      </c>
      <c r="I1389" s="9">
        <v>88.388923671000001</v>
      </c>
      <c r="J1389" s="9">
        <v>55.533237472700002</v>
      </c>
    </row>
    <row r="1390" spans="1:10" x14ac:dyDescent="0.25">
      <c r="A1390" t="s">
        <v>152</v>
      </c>
      <c r="B1390" t="s">
        <v>144</v>
      </c>
      <c r="C1390" s="7" t="s">
        <v>1</v>
      </c>
      <c r="D1390" t="s">
        <v>145</v>
      </c>
      <c r="E1390" t="s">
        <v>31</v>
      </c>
      <c r="F1390" t="s">
        <v>146</v>
      </c>
      <c r="G1390">
        <v>2016</v>
      </c>
      <c r="H1390" s="9">
        <v>3.6161500710599998E-5</v>
      </c>
      <c r="I1390" s="9">
        <v>4.8734956692400001E-5</v>
      </c>
      <c r="J1390" s="9">
        <v>2.73632550907E-5</v>
      </c>
    </row>
    <row r="1391" spans="1:10" x14ac:dyDescent="0.25">
      <c r="A1391" t="s">
        <v>152</v>
      </c>
      <c r="B1391" t="s">
        <v>144</v>
      </c>
      <c r="C1391" s="7" t="s">
        <v>3</v>
      </c>
      <c r="D1391" t="s">
        <v>145</v>
      </c>
      <c r="E1391" t="s">
        <v>31</v>
      </c>
      <c r="F1391" t="s">
        <v>146</v>
      </c>
      <c r="G1391">
        <v>2016</v>
      </c>
      <c r="H1391" s="9">
        <v>2.6073426814300001E-5</v>
      </c>
      <c r="I1391" s="9">
        <v>3.54118902843E-5</v>
      </c>
      <c r="J1391" s="9">
        <v>1.9275035605500001E-5</v>
      </c>
    </row>
    <row r="1392" spans="1:10" x14ac:dyDescent="0.25">
      <c r="A1392" t="s">
        <v>152</v>
      </c>
      <c r="B1392" t="s">
        <v>144</v>
      </c>
      <c r="C1392" s="7" t="s">
        <v>1</v>
      </c>
      <c r="D1392" t="s">
        <v>145</v>
      </c>
      <c r="E1392" t="s">
        <v>31</v>
      </c>
      <c r="F1392" t="s">
        <v>7</v>
      </c>
      <c r="G1392">
        <v>2016</v>
      </c>
      <c r="H1392" s="9">
        <v>30.8920844194</v>
      </c>
      <c r="I1392" s="9">
        <v>37.943933066100001</v>
      </c>
      <c r="J1392" s="9">
        <v>25.1846882476</v>
      </c>
    </row>
    <row r="1393" spans="1:10" x14ac:dyDescent="0.25">
      <c r="A1393" t="s">
        <v>152</v>
      </c>
      <c r="B1393" t="s">
        <v>144</v>
      </c>
      <c r="C1393" s="7" t="s">
        <v>3</v>
      </c>
      <c r="D1393" t="s">
        <v>145</v>
      </c>
      <c r="E1393" t="s">
        <v>31</v>
      </c>
      <c r="F1393" t="s">
        <v>7</v>
      </c>
      <c r="G1393">
        <v>2016</v>
      </c>
      <c r="H1393" s="9">
        <v>22.1498081664</v>
      </c>
      <c r="I1393" s="9">
        <v>27.834548473000002</v>
      </c>
      <c r="J1393" s="9">
        <v>17.4879671128</v>
      </c>
    </row>
    <row r="1394" spans="1:10" x14ac:dyDescent="0.25">
      <c r="A1394" t="s">
        <v>152</v>
      </c>
      <c r="B1394" t="s">
        <v>144</v>
      </c>
      <c r="C1394" s="7" t="s">
        <v>1</v>
      </c>
      <c r="D1394" t="s">
        <v>14</v>
      </c>
      <c r="E1394" t="s">
        <v>31</v>
      </c>
      <c r="F1394" t="s">
        <v>97</v>
      </c>
      <c r="G1394">
        <v>2016</v>
      </c>
      <c r="H1394" s="9">
        <v>93.823316475499993</v>
      </c>
      <c r="I1394" s="9">
        <v>116.190930661</v>
      </c>
      <c r="J1394" s="9">
        <v>74.081764982099997</v>
      </c>
    </row>
    <row r="1395" spans="1:10" x14ac:dyDescent="0.25">
      <c r="A1395" t="s">
        <v>152</v>
      </c>
      <c r="B1395" t="s">
        <v>144</v>
      </c>
      <c r="C1395" s="7" t="s">
        <v>3</v>
      </c>
      <c r="D1395" t="s">
        <v>14</v>
      </c>
      <c r="E1395" t="s">
        <v>31</v>
      </c>
      <c r="F1395" t="s">
        <v>97</v>
      </c>
      <c r="G1395">
        <v>2016</v>
      </c>
      <c r="H1395" s="9">
        <v>64.266910669500007</v>
      </c>
      <c r="I1395" s="9">
        <v>82.120589244800001</v>
      </c>
      <c r="J1395" s="9">
        <v>50.085292816600003</v>
      </c>
    </row>
    <row r="1396" spans="1:10" x14ac:dyDescent="0.25">
      <c r="A1396" t="s">
        <v>152</v>
      </c>
      <c r="B1396" t="s">
        <v>144</v>
      </c>
      <c r="C1396" s="7" t="s">
        <v>1</v>
      </c>
      <c r="D1396" t="s">
        <v>14</v>
      </c>
      <c r="E1396" t="s">
        <v>31</v>
      </c>
      <c r="F1396" t="s">
        <v>146</v>
      </c>
      <c r="G1396">
        <v>2016</v>
      </c>
      <c r="H1396" s="9">
        <v>4.3085445709299998E-5</v>
      </c>
      <c r="I1396" s="9">
        <v>6.1450631100500001E-5</v>
      </c>
      <c r="J1396" s="9">
        <v>3.04319433375E-5</v>
      </c>
    </row>
    <row r="1397" spans="1:10" x14ac:dyDescent="0.25">
      <c r="A1397" t="s">
        <v>152</v>
      </c>
      <c r="B1397" t="s">
        <v>144</v>
      </c>
      <c r="C1397" s="7" t="s">
        <v>3</v>
      </c>
      <c r="D1397" t="s">
        <v>14</v>
      </c>
      <c r="E1397" t="s">
        <v>31</v>
      </c>
      <c r="F1397" t="s">
        <v>146</v>
      </c>
      <c r="G1397">
        <v>2016</v>
      </c>
      <c r="H1397" s="9">
        <v>3.0433335778E-5</v>
      </c>
      <c r="I1397" s="9">
        <v>4.38565929546E-5</v>
      </c>
      <c r="J1397" s="9">
        <v>2.1240683389699999E-5</v>
      </c>
    </row>
    <row r="1398" spans="1:10" x14ac:dyDescent="0.25">
      <c r="A1398" t="s">
        <v>152</v>
      </c>
      <c r="B1398" t="s">
        <v>144</v>
      </c>
      <c r="C1398" s="7" t="s">
        <v>1</v>
      </c>
      <c r="D1398" t="s">
        <v>14</v>
      </c>
      <c r="E1398" t="s">
        <v>31</v>
      </c>
      <c r="F1398" t="s">
        <v>7</v>
      </c>
      <c r="G1398">
        <v>2016</v>
      </c>
      <c r="H1398" s="9">
        <v>33.359720783</v>
      </c>
      <c r="I1398" s="9">
        <v>41.312726409200003</v>
      </c>
      <c r="J1398" s="9">
        <v>26.340435275099999</v>
      </c>
    </row>
    <row r="1399" spans="1:10" x14ac:dyDescent="0.25">
      <c r="A1399" t="s">
        <v>152</v>
      </c>
      <c r="B1399" t="s">
        <v>144</v>
      </c>
      <c r="C1399" s="7" t="s">
        <v>3</v>
      </c>
      <c r="D1399" t="s">
        <v>14</v>
      </c>
      <c r="E1399" t="s">
        <v>31</v>
      </c>
      <c r="F1399" t="s">
        <v>7</v>
      </c>
      <c r="G1399">
        <v>2016</v>
      </c>
      <c r="H1399" s="9">
        <v>23.8602160891</v>
      </c>
      <c r="I1399" s="9">
        <v>30.488706930799999</v>
      </c>
      <c r="J1399" s="9">
        <v>18.595042099299999</v>
      </c>
    </row>
    <row r="1400" spans="1:10" x14ac:dyDescent="0.25">
      <c r="A1400" t="s">
        <v>152</v>
      </c>
      <c r="B1400" t="s">
        <v>144</v>
      </c>
      <c r="C1400" s="7" t="s">
        <v>1</v>
      </c>
      <c r="D1400" t="s">
        <v>15</v>
      </c>
      <c r="E1400" t="s">
        <v>31</v>
      </c>
      <c r="F1400" t="s">
        <v>97</v>
      </c>
      <c r="G1400">
        <v>2016</v>
      </c>
      <c r="H1400" s="9">
        <v>67.711933248799994</v>
      </c>
      <c r="I1400" s="9">
        <v>85.347738780200004</v>
      </c>
      <c r="J1400" s="9">
        <v>52.093270975499998</v>
      </c>
    </row>
    <row r="1401" spans="1:10" x14ac:dyDescent="0.25">
      <c r="A1401" t="s">
        <v>152</v>
      </c>
      <c r="B1401" t="s">
        <v>144</v>
      </c>
      <c r="C1401" s="7" t="s">
        <v>3</v>
      </c>
      <c r="D1401" t="s">
        <v>15</v>
      </c>
      <c r="E1401" t="s">
        <v>31</v>
      </c>
      <c r="F1401" t="s">
        <v>97</v>
      </c>
      <c r="G1401">
        <v>2016</v>
      </c>
      <c r="H1401" s="9">
        <v>46.818169678499999</v>
      </c>
      <c r="I1401" s="9">
        <v>61.584331635399998</v>
      </c>
      <c r="J1401" s="9">
        <v>34.931912007999998</v>
      </c>
    </row>
    <row r="1402" spans="1:10" x14ac:dyDescent="0.25">
      <c r="A1402" t="s">
        <v>152</v>
      </c>
      <c r="B1402" t="s">
        <v>144</v>
      </c>
      <c r="C1402" s="7" t="s">
        <v>1</v>
      </c>
      <c r="D1402" t="s">
        <v>15</v>
      </c>
      <c r="E1402" t="s">
        <v>31</v>
      </c>
      <c r="F1402" t="s">
        <v>146</v>
      </c>
      <c r="G1402">
        <v>2016</v>
      </c>
      <c r="H1402" s="9">
        <v>4.2218807821800001E-5</v>
      </c>
      <c r="I1402" s="9">
        <v>5.7869881883400003E-5</v>
      </c>
      <c r="J1402" s="9">
        <v>2.9671078861700001E-5</v>
      </c>
    </row>
    <row r="1403" spans="1:10" x14ac:dyDescent="0.25">
      <c r="A1403" t="s">
        <v>152</v>
      </c>
      <c r="B1403" t="s">
        <v>144</v>
      </c>
      <c r="C1403" s="7" t="s">
        <v>3</v>
      </c>
      <c r="D1403" t="s">
        <v>15</v>
      </c>
      <c r="E1403" t="s">
        <v>31</v>
      </c>
      <c r="F1403" t="s">
        <v>146</v>
      </c>
      <c r="G1403">
        <v>2016</v>
      </c>
      <c r="H1403" s="9">
        <v>2.8120895213199999E-5</v>
      </c>
      <c r="I1403" s="9">
        <v>3.9766215343899998E-5</v>
      </c>
      <c r="J1403" s="9">
        <v>1.9129432191599999E-5</v>
      </c>
    </row>
    <row r="1404" spans="1:10" x14ac:dyDescent="0.25">
      <c r="A1404" t="s">
        <v>152</v>
      </c>
      <c r="B1404" t="s">
        <v>144</v>
      </c>
      <c r="C1404" s="7" t="s">
        <v>1</v>
      </c>
      <c r="D1404" t="s">
        <v>15</v>
      </c>
      <c r="E1404" t="s">
        <v>31</v>
      </c>
      <c r="F1404" t="s">
        <v>7</v>
      </c>
      <c r="G1404">
        <v>2016</v>
      </c>
      <c r="H1404" s="9">
        <v>28.427454975</v>
      </c>
      <c r="I1404" s="9">
        <v>35.831483240600001</v>
      </c>
      <c r="J1404" s="9">
        <v>21.870282594300001</v>
      </c>
    </row>
    <row r="1405" spans="1:10" x14ac:dyDescent="0.25">
      <c r="A1405" t="s">
        <v>152</v>
      </c>
      <c r="B1405" t="s">
        <v>144</v>
      </c>
      <c r="C1405" s="7" t="s">
        <v>3</v>
      </c>
      <c r="D1405" t="s">
        <v>15</v>
      </c>
      <c r="E1405" t="s">
        <v>31</v>
      </c>
      <c r="F1405" t="s">
        <v>7</v>
      </c>
      <c r="G1405">
        <v>2016</v>
      </c>
      <c r="H1405" s="9">
        <v>20.567110316200001</v>
      </c>
      <c r="I1405" s="9">
        <v>27.053850058399998</v>
      </c>
      <c r="J1405" s="9">
        <v>15.345505660600001</v>
      </c>
    </row>
    <row r="1406" spans="1:10" x14ac:dyDescent="0.25">
      <c r="A1406" t="s">
        <v>152</v>
      </c>
      <c r="B1406" t="s">
        <v>144</v>
      </c>
      <c r="C1406" s="7" t="s">
        <v>1</v>
      </c>
      <c r="D1406" t="s">
        <v>16</v>
      </c>
      <c r="E1406" t="s">
        <v>31</v>
      </c>
      <c r="F1406" t="s">
        <v>97</v>
      </c>
      <c r="G1406">
        <v>2016</v>
      </c>
      <c r="H1406" s="9">
        <v>60.698772673699999</v>
      </c>
      <c r="I1406" s="9">
        <v>76.018208028299995</v>
      </c>
      <c r="J1406" s="9">
        <v>47.957325295099999</v>
      </c>
    </row>
    <row r="1407" spans="1:10" x14ac:dyDescent="0.25">
      <c r="A1407" t="s">
        <v>152</v>
      </c>
      <c r="B1407" t="s">
        <v>144</v>
      </c>
      <c r="C1407" s="7" t="s">
        <v>3</v>
      </c>
      <c r="D1407" t="s">
        <v>16</v>
      </c>
      <c r="E1407" t="s">
        <v>31</v>
      </c>
      <c r="F1407" t="s">
        <v>97</v>
      </c>
      <c r="G1407">
        <v>2016</v>
      </c>
      <c r="H1407" s="9">
        <v>42.5168870535</v>
      </c>
      <c r="I1407" s="9">
        <v>54.801239014700002</v>
      </c>
      <c r="J1407" s="9">
        <v>32.277414012000001</v>
      </c>
    </row>
    <row r="1408" spans="1:10" x14ac:dyDescent="0.25">
      <c r="A1408" t="s">
        <v>152</v>
      </c>
      <c r="B1408" t="s">
        <v>144</v>
      </c>
      <c r="C1408" s="7" t="s">
        <v>1</v>
      </c>
      <c r="D1408" t="s">
        <v>16</v>
      </c>
      <c r="E1408" t="s">
        <v>31</v>
      </c>
      <c r="F1408" t="s">
        <v>146</v>
      </c>
      <c r="G1408">
        <v>2016</v>
      </c>
      <c r="H1408" s="9">
        <v>3.9419123124600003E-5</v>
      </c>
      <c r="I1408" s="9">
        <v>5.4087551026500001E-5</v>
      </c>
      <c r="J1408" s="9">
        <v>2.7937256331499999E-5</v>
      </c>
    </row>
    <row r="1409" spans="1:10" x14ac:dyDescent="0.25">
      <c r="A1409" t="s">
        <v>152</v>
      </c>
      <c r="B1409" t="s">
        <v>144</v>
      </c>
      <c r="C1409" s="7" t="s">
        <v>3</v>
      </c>
      <c r="D1409" t="s">
        <v>16</v>
      </c>
      <c r="E1409" t="s">
        <v>31</v>
      </c>
      <c r="F1409" t="s">
        <v>146</v>
      </c>
      <c r="G1409">
        <v>2016</v>
      </c>
      <c r="H1409" s="9">
        <v>2.49232225463E-5</v>
      </c>
      <c r="I1409" s="9">
        <v>3.52729636982E-5</v>
      </c>
      <c r="J1409" s="9">
        <v>1.74756373585E-5</v>
      </c>
    </row>
    <row r="1410" spans="1:10" x14ac:dyDescent="0.25">
      <c r="A1410" t="s">
        <v>152</v>
      </c>
      <c r="B1410" t="s">
        <v>144</v>
      </c>
      <c r="C1410" s="7" t="s">
        <v>1</v>
      </c>
      <c r="D1410" t="s">
        <v>16</v>
      </c>
      <c r="E1410" t="s">
        <v>31</v>
      </c>
      <c r="F1410" t="s">
        <v>7</v>
      </c>
      <c r="G1410">
        <v>2016</v>
      </c>
      <c r="H1410" s="9">
        <v>24.489015147</v>
      </c>
      <c r="I1410" s="9">
        <v>30.669665395999999</v>
      </c>
      <c r="J1410" s="9">
        <v>19.348458194900001</v>
      </c>
    </row>
    <row r="1411" spans="1:10" x14ac:dyDescent="0.25">
      <c r="A1411" t="s">
        <v>152</v>
      </c>
      <c r="B1411" t="s">
        <v>144</v>
      </c>
      <c r="C1411" s="7" t="s">
        <v>3</v>
      </c>
      <c r="D1411" t="s">
        <v>16</v>
      </c>
      <c r="E1411" t="s">
        <v>31</v>
      </c>
      <c r="F1411" t="s">
        <v>7</v>
      </c>
      <c r="G1411">
        <v>2016</v>
      </c>
      <c r="H1411" s="9">
        <v>18.2536019215</v>
      </c>
      <c r="I1411" s="9">
        <v>23.5275927074</v>
      </c>
      <c r="J1411" s="9">
        <v>13.857530672199999</v>
      </c>
    </row>
    <row r="1412" spans="1:10" x14ac:dyDescent="0.25">
      <c r="A1412" t="s">
        <v>152</v>
      </c>
      <c r="B1412" t="s">
        <v>144</v>
      </c>
      <c r="C1412" s="7" t="s">
        <v>1</v>
      </c>
      <c r="D1412" t="s">
        <v>17</v>
      </c>
      <c r="E1412" t="s">
        <v>31</v>
      </c>
      <c r="F1412" t="s">
        <v>97</v>
      </c>
      <c r="G1412">
        <v>2016</v>
      </c>
      <c r="H1412" s="9">
        <v>78.219532572099993</v>
      </c>
      <c r="I1412" s="9">
        <v>94.935121015700005</v>
      </c>
      <c r="J1412" s="9">
        <v>64.596931181800002</v>
      </c>
    </row>
    <row r="1413" spans="1:10" x14ac:dyDescent="0.25">
      <c r="A1413" t="s">
        <v>152</v>
      </c>
      <c r="B1413" t="s">
        <v>144</v>
      </c>
      <c r="C1413" s="7" t="s">
        <v>3</v>
      </c>
      <c r="D1413" t="s">
        <v>17</v>
      </c>
      <c r="E1413" t="s">
        <v>31</v>
      </c>
      <c r="F1413" t="s">
        <v>97</v>
      </c>
      <c r="G1413">
        <v>2016</v>
      </c>
      <c r="H1413" s="9">
        <v>56.693747607299997</v>
      </c>
      <c r="I1413" s="9">
        <v>71.444994508600004</v>
      </c>
      <c r="J1413" s="9">
        <v>45.483852077000002</v>
      </c>
    </row>
    <row r="1414" spans="1:10" x14ac:dyDescent="0.25">
      <c r="A1414" t="s">
        <v>152</v>
      </c>
      <c r="B1414" t="s">
        <v>144</v>
      </c>
      <c r="C1414" s="7" t="s">
        <v>1</v>
      </c>
      <c r="D1414" t="s">
        <v>17</v>
      </c>
      <c r="E1414" t="s">
        <v>31</v>
      </c>
      <c r="F1414" t="s">
        <v>146</v>
      </c>
      <c r="G1414">
        <v>2016</v>
      </c>
      <c r="H1414" s="9">
        <v>4.5008211089400002E-5</v>
      </c>
      <c r="I1414" s="9">
        <v>6.0762816926499997E-5</v>
      </c>
      <c r="J1414" s="9">
        <v>3.3325259417600001E-5</v>
      </c>
    </row>
    <row r="1415" spans="1:10" x14ac:dyDescent="0.25">
      <c r="A1415" t="s">
        <v>152</v>
      </c>
      <c r="B1415" t="s">
        <v>144</v>
      </c>
      <c r="C1415" s="7" t="s">
        <v>3</v>
      </c>
      <c r="D1415" t="s">
        <v>17</v>
      </c>
      <c r="E1415" t="s">
        <v>31</v>
      </c>
      <c r="F1415" t="s">
        <v>146</v>
      </c>
      <c r="G1415">
        <v>2016</v>
      </c>
      <c r="H1415" s="9">
        <v>2.5633391114399998E-5</v>
      </c>
      <c r="I1415" s="9">
        <v>3.4986153759999999E-5</v>
      </c>
      <c r="J1415" s="9">
        <v>1.8360941673100001E-5</v>
      </c>
    </row>
    <row r="1416" spans="1:10" x14ac:dyDescent="0.25">
      <c r="A1416" t="s">
        <v>152</v>
      </c>
      <c r="B1416" t="s">
        <v>144</v>
      </c>
      <c r="C1416" s="7" t="s">
        <v>1</v>
      </c>
      <c r="D1416" t="s">
        <v>17</v>
      </c>
      <c r="E1416" t="s">
        <v>31</v>
      </c>
      <c r="F1416" t="s">
        <v>7</v>
      </c>
      <c r="G1416">
        <v>2016</v>
      </c>
      <c r="H1416" s="9">
        <v>26.5253229604</v>
      </c>
      <c r="I1416" s="9">
        <v>32.193809684400001</v>
      </c>
      <c r="J1416" s="9">
        <v>21.905710830899999</v>
      </c>
    </row>
    <row r="1417" spans="1:10" x14ac:dyDescent="0.25">
      <c r="A1417" t="s">
        <v>152</v>
      </c>
      <c r="B1417" t="s">
        <v>144</v>
      </c>
      <c r="C1417" s="7" t="s">
        <v>3</v>
      </c>
      <c r="D1417" t="s">
        <v>17</v>
      </c>
      <c r="E1417" t="s">
        <v>31</v>
      </c>
      <c r="F1417" t="s">
        <v>7</v>
      </c>
      <c r="G1417">
        <v>2016</v>
      </c>
      <c r="H1417" s="9">
        <v>18.822313686899999</v>
      </c>
      <c r="I1417" s="9">
        <v>23.719724921299999</v>
      </c>
      <c r="J1417" s="9">
        <v>15.100630450699899</v>
      </c>
    </row>
    <row r="1418" spans="1:10" x14ac:dyDescent="0.25">
      <c r="A1418" t="s">
        <v>152</v>
      </c>
      <c r="B1418" t="s">
        <v>144</v>
      </c>
      <c r="C1418" s="7" t="s">
        <v>1</v>
      </c>
      <c r="D1418" t="s">
        <v>18</v>
      </c>
      <c r="E1418" t="s">
        <v>31</v>
      </c>
      <c r="F1418" t="s">
        <v>97</v>
      </c>
      <c r="G1418">
        <v>2016</v>
      </c>
      <c r="H1418" s="9">
        <v>142.26379334999999</v>
      </c>
      <c r="I1418" s="9">
        <v>168.65907431900001</v>
      </c>
      <c r="J1418" s="9">
        <v>117.329088618</v>
      </c>
    </row>
    <row r="1419" spans="1:10" x14ac:dyDescent="0.25">
      <c r="A1419" t="s">
        <v>152</v>
      </c>
      <c r="B1419" t="s">
        <v>144</v>
      </c>
      <c r="C1419" s="7" t="s">
        <v>3</v>
      </c>
      <c r="D1419" t="s">
        <v>18</v>
      </c>
      <c r="E1419" t="s">
        <v>31</v>
      </c>
      <c r="F1419" t="s">
        <v>97</v>
      </c>
      <c r="G1419">
        <v>2016</v>
      </c>
      <c r="H1419" s="9">
        <v>95.464455478000005</v>
      </c>
      <c r="I1419" s="9">
        <v>114.912247693</v>
      </c>
      <c r="J1419" s="9">
        <v>77.007616766500007</v>
      </c>
    </row>
    <row r="1420" spans="1:10" x14ac:dyDescent="0.25">
      <c r="A1420" t="s">
        <v>152</v>
      </c>
      <c r="B1420" t="s">
        <v>144</v>
      </c>
      <c r="C1420" s="7" t="s">
        <v>1</v>
      </c>
      <c r="D1420" t="s">
        <v>18</v>
      </c>
      <c r="E1420" t="s">
        <v>31</v>
      </c>
      <c r="F1420" t="s">
        <v>146</v>
      </c>
      <c r="G1420">
        <v>2016</v>
      </c>
      <c r="H1420" s="9">
        <v>5.6462810310899999E-5</v>
      </c>
      <c r="I1420" s="9">
        <v>7.1741069986199998E-5</v>
      </c>
      <c r="J1420" s="9">
        <v>4.1454590398E-5</v>
      </c>
    </row>
    <row r="1421" spans="1:10" x14ac:dyDescent="0.25">
      <c r="A1421" t="s">
        <v>152</v>
      </c>
      <c r="B1421" t="s">
        <v>144</v>
      </c>
      <c r="C1421" s="7" t="s">
        <v>3</v>
      </c>
      <c r="D1421" t="s">
        <v>18</v>
      </c>
      <c r="E1421" t="s">
        <v>31</v>
      </c>
      <c r="F1421" t="s">
        <v>146</v>
      </c>
      <c r="G1421">
        <v>2016</v>
      </c>
      <c r="H1421" s="9">
        <v>2.9406777836700001E-5</v>
      </c>
      <c r="I1421" s="9">
        <v>3.7857804248299997E-5</v>
      </c>
      <c r="J1421" s="9">
        <v>2.1446354402600001E-5</v>
      </c>
    </row>
    <row r="1422" spans="1:10" x14ac:dyDescent="0.25">
      <c r="A1422" t="s">
        <v>152</v>
      </c>
      <c r="B1422" t="s">
        <v>144</v>
      </c>
      <c r="C1422" s="7" t="s">
        <v>1</v>
      </c>
      <c r="D1422" t="s">
        <v>18</v>
      </c>
      <c r="E1422" t="s">
        <v>31</v>
      </c>
      <c r="F1422" t="s">
        <v>7</v>
      </c>
      <c r="G1422">
        <v>2016</v>
      </c>
      <c r="H1422" s="9">
        <v>34.617279274299896</v>
      </c>
      <c r="I1422" s="9">
        <v>41.040085747500001</v>
      </c>
      <c r="J1422" s="9">
        <v>28.5498771826</v>
      </c>
    </row>
    <row r="1423" spans="1:10" x14ac:dyDescent="0.25">
      <c r="A1423" t="s">
        <v>152</v>
      </c>
      <c r="B1423" t="s">
        <v>144</v>
      </c>
      <c r="C1423" s="7" t="s">
        <v>3</v>
      </c>
      <c r="D1423" t="s">
        <v>18</v>
      </c>
      <c r="E1423" t="s">
        <v>31</v>
      </c>
      <c r="F1423" t="s">
        <v>7</v>
      </c>
      <c r="G1423">
        <v>2016</v>
      </c>
      <c r="H1423" s="9">
        <v>22.344709238</v>
      </c>
      <c r="I1423" s="9">
        <v>26.896720352500001</v>
      </c>
      <c r="J1423" s="9">
        <v>18.0246438022</v>
      </c>
    </row>
    <row r="1424" spans="1:10" x14ac:dyDescent="0.25">
      <c r="A1424" t="s">
        <v>152</v>
      </c>
      <c r="B1424" t="s">
        <v>144</v>
      </c>
      <c r="C1424" s="7" t="s">
        <v>1</v>
      </c>
      <c r="D1424" t="s">
        <v>19</v>
      </c>
      <c r="E1424" t="s">
        <v>31</v>
      </c>
      <c r="F1424" t="s">
        <v>97</v>
      </c>
      <c r="G1424">
        <v>2016</v>
      </c>
      <c r="H1424" s="9">
        <v>250.745962222</v>
      </c>
      <c r="I1424" s="9">
        <v>294.50062469099998</v>
      </c>
      <c r="J1424" s="9">
        <v>209.57517917000001</v>
      </c>
    </row>
    <row r="1425" spans="1:10" x14ac:dyDescent="0.25">
      <c r="A1425" t="s">
        <v>152</v>
      </c>
      <c r="B1425" t="s">
        <v>144</v>
      </c>
      <c r="C1425" s="7" t="s">
        <v>3</v>
      </c>
      <c r="D1425" t="s">
        <v>19</v>
      </c>
      <c r="E1425" t="s">
        <v>31</v>
      </c>
      <c r="F1425" t="s">
        <v>97</v>
      </c>
      <c r="G1425">
        <v>2016</v>
      </c>
      <c r="H1425" s="9">
        <v>125.27089797399999</v>
      </c>
      <c r="I1425" s="9">
        <v>150.62429564300001</v>
      </c>
      <c r="J1425" s="9">
        <v>101.18233048899999</v>
      </c>
    </row>
    <row r="1426" spans="1:10" x14ac:dyDescent="0.25">
      <c r="A1426" t="s">
        <v>152</v>
      </c>
      <c r="B1426" t="s">
        <v>144</v>
      </c>
      <c r="C1426" s="7" t="s">
        <v>1</v>
      </c>
      <c r="D1426" t="s">
        <v>19</v>
      </c>
      <c r="E1426" t="s">
        <v>31</v>
      </c>
      <c r="F1426" t="s">
        <v>146</v>
      </c>
      <c r="G1426">
        <v>2016</v>
      </c>
      <c r="H1426" s="9">
        <v>9.0270885383000003E-5</v>
      </c>
      <c r="I1426" s="9">
        <v>1.13929758029E-4</v>
      </c>
      <c r="J1426" s="9">
        <v>6.9720199195799995E-5</v>
      </c>
    </row>
    <row r="1427" spans="1:10" x14ac:dyDescent="0.25">
      <c r="A1427" t="s">
        <v>152</v>
      </c>
      <c r="B1427" t="s">
        <v>144</v>
      </c>
      <c r="C1427" s="7" t="s">
        <v>3</v>
      </c>
      <c r="D1427" t="s">
        <v>19</v>
      </c>
      <c r="E1427" t="s">
        <v>31</v>
      </c>
      <c r="F1427" t="s">
        <v>146</v>
      </c>
      <c r="G1427">
        <v>2016</v>
      </c>
      <c r="H1427" s="9">
        <v>3.8750099783100002E-5</v>
      </c>
      <c r="I1427" s="9">
        <v>4.9735954164900002E-5</v>
      </c>
      <c r="J1427" s="9">
        <v>2.9402147626500001E-5</v>
      </c>
    </row>
    <row r="1428" spans="1:10" x14ac:dyDescent="0.25">
      <c r="A1428" t="s">
        <v>152</v>
      </c>
      <c r="B1428" t="s">
        <v>144</v>
      </c>
      <c r="C1428" s="7" t="s">
        <v>1</v>
      </c>
      <c r="D1428" t="s">
        <v>19</v>
      </c>
      <c r="E1428" t="s">
        <v>31</v>
      </c>
      <c r="F1428" t="s">
        <v>7</v>
      </c>
      <c r="G1428">
        <v>2016</v>
      </c>
      <c r="H1428" s="9">
        <v>56.892003704399997</v>
      </c>
      <c r="I1428" s="9">
        <v>66.819543103900003</v>
      </c>
      <c r="J1428" s="9">
        <v>47.550723305799998</v>
      </c>
    </row>
    <row r="1429" spans="1:10" x14ac:dyDescent="0.25">
      <c r="A1429" t="s">
        <v>152</v>
      </c>
      <c r="B1429" t="s">
        <v>144</v>
      </c>
      <c r="C1429" s="7" t="s">
        <v>3</v>
      </c>
      <c r="D1429" t="s">
        <v>19</v>
      </c>
      <c r="E1429" t="s">
        <v>31</v>
      </c>
      <c r="F1429" t="s">
        <v>7</v>
      </c>
      <c r="G1429">
        <v>2016</v>
      </c>
      <c r="H1429" s="9">
        <v>29.761564273800001</v>
      </c>
      <c r="I1429" s="9">
        <v>35.784964652299998</v>
      </c>
      <c r="J1429" s="9">
        <v>24.038659265100002</v>
      </c>
    </row>
    <row r="1430" spans="1:10" x14ac:dyDescent="0.25">
      <c r="A1430" t="s">
        <v>152</v>
      </c>
      <c r="B1430" t="s">
        <v>144</v>
      </c>
      <c r="C1430" s="7" t="s">
        <v>1</v>
      </c>
      <c r="D1430" t="s">
        <v>20</v>
      </c>
      <c r="E1430" t="s">
        <v>31</v>
      </c>
      <c r="F1430" t="s">
        <v>97</v>
      </c>
      <c r="G1430">
        <v>2016</v>
      </c>
      <c r="H1430" s="9">
        <v>338.496564439</v>
      </c>
      <c r="I1430" s="9">
        <v>423.53810295199997</v>
      </c>
      <c r="J1430" s="9">
        <v>260.75785144899999</v>
      </c>
    </row>
    <row r="1431" spans="1:10" x14ac:dyDescent="0.25">
      <c r="A1431" t="s">
        <v>152</v>
      </c>
      <c r="B1431" t="s">
        <v>144</v>
      </c>
      <c r="C1431" s="7" t="s">
        <v>3</v>
      </c>
      <c r="D1431" t="s">
        <v>20</v>
      </c>
      <c r="E1431" t="s">
        <v>31</v>
      </c>
      <c r="F1431" t="s">
        <v>97</v>
      </c>
      <c r="G1431">
        <v>2016</v>
      </c>
      <c r="H1431" s="9">
        <v>140.411910092</v>
      </c>
      <c r="I1431" s="9">
        <v>176.29839768599999</v>
      </c>
      <c r="J1431" s="9">
        <v>109.22975258</v>
      </c>
    </row>
    <row r="1432" spans="1:10" x14ac:dyDescent="0.25">
      <c r="A1432" t="s">
        <v>152</v>
      </c>
      <c r="B1432" t="s">
        <v>144</v>
      </c>
      <c r="C1432" s="7" t="s">
        <v>1</v>
      </c>
      <c r="D1432" t="s">
        <v>20</v>
      </c>
      <c r="E1432" t="s">
        <v>31</v>
      </c>
      <c r="F1432" t="s">
        <v>146</v>
      </c>
      <c r="G1432">
        <v>2016</v>
      </c>
      <c r="H1432" s="9">
        <v>1.4608698072499999E-4</v>
      </c>
      <c r="I1432" s="9">
        <v>1.98170384577E-4</v>
      </c>
      <c r="J1432" s="9">
        <v>1.0455429201899999E-4</v>
      </c>
    </row>
    <row r="1433" spans="1:10" x14ac:dyDescent="0.25">
      <c r="A1433" t="s">
        <v>152</v>
      </c>
      <c r="B1433" t="s">
        <v>144</v>
      </c>
      <c r="C1433" s="7" t="s">
        <v>3</v>
      </c>
      <c r="D1433" t="s">
        <v>20</v>
      </c>
      <c r="E1433" t="s">
        <v>31</v>
      </c>
      <c r="F1433" t="s">
        <v>146</v>
      </c>
      <c r="G1433">
        <v>2016</v>
      </c>
      <c r="H1433" s="9">
        <v>5.5014844471300002E-5</v>
      </c>
      <c r="I1433" s="9">
        <v>7.4780180441300003E-5</v>
      </c>
      <c r="J1433" s="9">
        <v>3.9990299333100002E-5</v>
      </c>
    </row>
    <row r="1434" spans="1:10" x14ac:dyDescent="0.25">
      <c r="A1434" t="s">
        <v>152</v>
      </c>
      <c r="B1434" t="s">
        <v>144</v>
      </c>
      <c r="C1434" s="7" t="s">
        <v>1</v>
      </c>
      <c r="D1434" t="s">
        <v>20</v>
      </c>
      <c r="E1434" t="s">
        <v>31</v>
      </c>
      <c r="F1434" t="s">
        <v>7</v>
      </c>
      <c r="G1434">
        <v>2016</v>
      </c>
      <c r="H1434" s="9">
        <v>93.349931150800003</v>
      </c>
      <c r="I1434" s="9">
        <v>116.80252299099899</v>
      </c>
      <c r="J1434" s="9">
        <v>71.911298479899997</v>
      </c>
    </row>
    <row r="1435" spans="1:10" x14ac:dyDescent="0.25">
      <c r="A1435" t="s">
        <v>152</v>
      </c>
      <c r="B1435" t="s">
        <v>144</v>
      </c>
      <c r="C1435" s="7" t="s">
        <v>3</v>
      </c>
      <c r="D1435" t="s">
        <v>20</v>
      </c>
      <c r="E1435" t="s">
        <v>31</v>
      </c>
      <c r="F1435" t="s">
        <v>7</v>
      </c>
      <c r="G1435">
        <v>2016</v>
      </c>
      <c r="H1435" s="9">
        <v>41.046811534999897</v>
      </c>
      <c r="I1435" s="9">
        <v>51.5375590218</v>
      </c>
      <c r="J1435" s="9">
        <v>31.931287489999999</v>
      </c>
    </row>
    <row r="1436" spans="1:10" x14ac:dyDescent="0.25">
      <c r="A1436" t="s">
        <v>152</v>
      </c>
      <c r="B1436" t="s">
        <v>144</v>
      </c>
      <c r="C1436" s="7" t="s">
        <v>1</v>
      </c>
      <c r="D1436" t="s">
        <v>21</v>
      </c>
      <c r="E1436" t="s">
        <v>31</v>
      </c>
      <c r="F1436" t="s">
        <v>97</v>
      </c>
      <c r="G1436">
        <v>2016</v>
      </c>
      <c r="H1436" s="9">
        <v>666.96418914200001</v>
      </c>
      <c r="I1436" s="9">
        <v>791.27415312300002</v>
      </c>
      <c r="J1436" s="9">
        <v>552.44917799999996</v>
      </c>
    </row>
    <row r="1437" spans="1:10" x14ac:dyDescent="0.25">
      <c r="A1437" t="s">
        <v>152</v>
      </c>
      <c r="B1437" t="s">
        <v>144</v>
      </c>
      <c r="C1437" s="7" t="s">
        <v>3</v>
      </c>
      <c r="D1437" t="s">
        <v>21</v>
      </c>
      <c r="E1437" t="s">
        <v>31</v>
      </c>
      <c r="F1437" t="s">
        <v>97</v>
      </c>
      <c r="G1437">
        <v>2016</v>
      </c>
      <c r="H1437" s="9">
        <v>233.52381264799999</v>
      </c>
      <c r="I1437" s="9">
        <v>273.56314475599999</v>
      </c>
      <c r="J1437" s="9">
        <v>198.90645547599999</v>
      </c>
    </row>
    <row r="1438" spans="1:10" x14ac:dyDescent="0.25">
      <c r="A1438" t="s">
        <v>152</v>
      </c>
      <c r="B1438" t="s">
        <v>144</v>
      </c>
      <c r="C1438" s="7" t="s">
        <v>1</v>
      </c>
      <c r="D1438" t="s">
        <v>21</v>
      </c>
      <c r="E1438" t="s">
        <v>31</v>
      </c>
      <c r="F1438" t="s">
        <v>146</v>
      </c>
      <c r="G1438">
        <v>2016</v>
      </c>
      <c r="H1438" s="9">
        <v>3.1768639233600003E-4</v>
      </c>
      <c r="I1438" s="9">
        <v>4.08297794298E-4</v>
      </c>
      <c r="J1438" s="9">
        <v>2.4176419490699999E-4</v>
      </c>
    </row>
    <row r="1439" spans="1:10" x14ac:dyDescent="0.25">
      <c r="A1439" t="s">
        <v>152</v>
      </c>
      <c r="B1439" t="s">
        <v>144</v>
      </c>
      <c r="C1439" s="7" t="s">
        <v>3</v>
      </c>
      <c r="D1439" t="s">
        <v>21</v>
      </c>
      <c r="E1439" t="s">
        <v>31</v>
      </c>
      <c r="F1439" t="s">
        <v>146</v>
      </c>
      <c r="G1439">
        <v>2016</v>
      </c>
      <c r="H1439" s="9">
        <v>1.01530053169E-4</v>
      </c>
      <c r="I1439" s="9">
        <v>1.2721515750799999E-4</v>
      </c>
      <c r="J1439" s="9">
        <v>7.7986171850000005E-5</v>
      </c>
    </row>
    <row r="1440" spans="1:10" x14ac:dyDescent="0.25">
      <c r="A1440" t="s">
        <v>152</v>
      </c>
      <c r="B1440" t="s">
        <v>144</v>
      </c>
      <c r="C1440" s="7" t="s">
        <v>1</v>
      </c>
      <c r="D1440" t="s">
        <v>21</v>
      </c>
      <c r="E1440" t="s">
        <v>31</v>
      </c>
      <c r="F1440" t="s">
        <v>7</v>
      </c>
      <c r="G1440">
        <v>2016</v>
      </c>
      <c r="H1440" s="9">
        <v>196.59963964600001</v>
      </c>
      <c r="I1440" s="9">
        <v>233.24222784</v>
      </c>
      <c r="J1440" s="9">
        <v>162.84428922199999</v>
      </c>
    </row>
    <row r="1441" spans="1:10" x14ac:dyDescent="0.25">
      <c r="A1441" t="s">
        <v>152</v>
      </c>
      <c r="B1441" t="s">
        <v>144</v>
      </c>
      <c r="C1441" s="7" t="s">
        <v>3</v>
      </c>
      <c r="D1441" t="s">
        <v>21</v>
      </c>
      <c r="E1441" t="s">
        <v>31</v>
      </c>
      <c r="F1441" t="s">
        <v>7</v>
      </c>
      <c r="G1441">
        <v>2016</v>
      </c>
      <c r="H1441" s="9">
        <v>71.030981836999999</v>
      </c>
      <c r="I1441" s="9">
        <v>83.209752984600001</v>
      </c>
      <c r="J1441" s="9">
        <v>60.5014138214</v>
      </c>
    </row>
    <row r="1442" spans="1:10" x14ac:dyDescent="0.25">
      <c r="A1442" t="s">
        <v>152</v>
      </c>
      <c r="B1442" t="s">
        <v>144</v>
      </c>
      <c r="C1442" s="7" t="s">
        <v>1</v>
      </c>
      <c r="D1442" t="s">
        <v>22</v>
      </c>
      <c r="E1442" t="s">
        <v>31</v>
      </c>
      <c r="F1442" t="s">
        <v>97</v>
      </c>
      <c r="G1442">
        <v>2016</v>
      </c>
      <c r="H1442" s="9">
        <v>1151.1446724499999</v>
      </c>
      <c r="I1442" s="9">
        <v>1479.5004986500001</v>
      </c>
      <c r="J1442" s="9">
        <v>886.80354020100003</v>
      </c>
    </row>
    <row r="1443" spans="1:10" x14ac:dyDescent="0.25">
      <c r="A1443" t="s">
        <v>152</v>
      </c>
      <c r="B1443" t="s">
        <v>144</v>
      </c>
      <c r="C1443" s="7" t="s">
        <v>3</v>
      </c>
      <c r="D1443" t="s">
        <v>22</v>
      </c>
      <c r="E1443" t="s">
        <v>31</v>
      </c>
      <c r="F1443" t="s">
        <v>97</v>
      </c>
      <c r="G1443">
        <v>2016</v>
      </c>
      <c r="H1443" s="9">
        <v>379.29048405100002</v>
      </c>
      <c r="I1443" s="9">
        <v>464.56867597500002</v>
      </c>
      <c r="J1443" s="9">
        <v>305.20341754100002</v>
      </c>
    </row>
    <row r="1444" spans="1:10" x14ac:dyDescent="0.25">
      <c r="A1444" t="s">
        <v>152</v>
      </c>
      <c r="B1444" t="s">
        <v>144</v>
      </c>
      <c r="C1444" s="7" t="s">
        <v>1</v>
      </c>
      <c r="D1444" t="s">
        <v>22</v>
      </c>
      <c r="E1444" t="s">
        <v>31</v>
      </c>
      <c r="F1444" t="s">
        <v>146</v>
      </c>
      <c r="G1444">
        <v>2016</v>
      </c>
      <c r="H1444" s="9">
        <v>6.1864545342300002E-4</v>
      </c>
      <c r="I1444" s="9">
        <v>8.5319110050999995E-4</v>
      </c>
      <c r="J1444" s="9">
        <v>4.4416072672800002E-4</v>
      </c>
    </row>
    <row r="1445" spans="1:10" x14ac:dyDescent="0.25">
      <c r="A1445" t="s">
        <v>152</v>
      </c>
      <c r="B1445" t="s">
        <v>144</v>
      </c>
      <c r="C1445" s="7" t="s">
        <v>3</v>
      </c>
      <c r="D1445" t="s">
        <v>22</v>
      </c>
      <c r="E1445" t="s">
        <v>31</v>
      </c>
      <c r="F1445" t="s">
        <v>146</v>
      </c>
      <c r="G1445">
        <v>2016</v>
      </c>
      <c r="H1445" s="9">
        <v>1.8269127745699999E-4</v>
      </c>
      <c r="I1445" s="9">
        <v>2.42030057174E-4</v>
      </c>
      <c r="J1445" s="9">
        <v>1.36945666561E-4</v>
      </c>
    </row>
    <row r="1446" spans="1:10" x14ac:dyDescent="0.25">
      <c r="A1446" t="s">
        <v>152</v>
      </c>
      <c r="B1446" t="s">
        <v>144</v>
      </c>
      <c r="C1446" s="7" t="s">
        <v>1</v>
      </c>
      <c r="D1446" t="s">
        <v>22</v>
      </c>
      <c r="E1446" t="s">
        <v>31</v>
      </c>
      <c r="F1446" t="s">
        <v>7</v>
      </c>
      <c r="G1446">
        <v>2016</v>
      </c>
      <c r="H1446" s="9">
        <v>366.64346273199999</v>
      </c>
      <c r="I1446" s="9">
        <v>471.225901416</v>
      </c>
      <c r="J1446" s="9">
        <v>282.44992008600002</v>
      </c>
    </row>
    <row r="1447" spans="1:10" x14ac:dyDescent="0.25">
      <c r="A1447" t="s">
        <v>152</v>
      </c>
      <c r="B1447" t="s">
        <v>144</v>
      </c>
      <c r="C1447" s="7" t="s">
        <v>3</v>
      </c>
      <c r="D1447" t="s">
        <v>22</v>
      </c>
      <c r="E1447" t="s">
        <v>31</v>
      </c>
      <c r="F1447" t="s">
        <v>7</v>
      </c>
      <c r="G1447">
        <v>2016</v>
      </c>
      <c r="H1447" s="9">
        <v>119.734602563</v>
      </c>
      <c r="I1447" s="9">
        <v>146.655263236</v>
      </c>
      <c r="J1447" s="9">
        <v>96.346761748299997</v>
      </c>
    </row>
    <row r="1448" spans="1:10" x14ac:dyDescent="0.25">
      <c r="A1448" t="s">
        <v>152</v>
      </c>
      <c r="B1448" t="s">
        <v>144</v>
      </c>
      <c r="C1448" s="7" t="s">
        <v>1</v>
      </c>
      <c r="D1448" t="s">
        <v>23</v>
      </c>
      <c r="E1448" t="s">
        <v>31</v>
      </c>
      <c r="F1448" t="s">
        <v>97</v>
      </c>
      <c r="G1448">
        <v>2016</v>
      </c>
      <c r="H1448" s="9">
        <v>1572.8084984499999</v>
      </c>
      <c r="I1448" s="9">
        <v>1866.4587007600001</v>
      </c>
      <c r="J1448" s="9">
        <v>1302.44464111</v>
      </c>
    </row>
    <row r="1449" spans="1:10" x14ac:dyDescent="0.25">
      <c r="A1449" t="s">
        <v>152</v>
      </c>
      <c r="B1449" t="s">
        <v>144</v>
      </c>
      <c r="C1449" s="7" t="s">
        <v>3</v>
      </c>
      <c r="D1449" t="s">
        <v>23</v>
      </c>
      <c r="E1449" t="s">
        <v>31</v>
      </c>
      <c r="F1449" t="s">
        <v>97</v>
      </c>
      <c r="G1449">
        <v>2016</v>
      </c>
      <c r="H1449" s="9">
        <v>531.34645022100005</v>
      </c>
      <c r="I1449" s="9">
        <v>616.94606567699998</v>
      </c>
      <c r="J1449" s="9">
        <v>450.37798167400001</v>
      </c>
    </row>
    <row r="1450" spans="1:10" x14ac:dyDescent="0.25">
      <c r="A1450" t="s">
        <v>152</v>
      </c>
      <c r="B1450" t="s">
        <v>144</v>
      </c>
      <c r="C1450" s="7" t="s">
        <v>1</v>
      </c>
      <c r="D1450" t="s">
        <v>23</v>
      </c>
      <c r="E1450" t="s">
        <v>31</v>
      </c>
      <c r="F1450" t="s">
        <v>146</v>
      </c>
      <c r="G1450">
        <v>2016</v>
      </c>
      <c r="H1450" s="9">
        <v>1.01455995057E-3</v>
      </c>
      <c r="I1450" s="9">
        <v>1.3073469479199999E-3</v>
      </c>
      <c r="J1450" s="9">
        <v>7.7303323389499995E-4</v>
      </c>
    </row>
    <row r="1451" spans="1:10" x14ac:dyDescent="0.25">
      <c r="A1451" t="s">
        <v>152</v>
      </c>
      <c r="B1451" t="s">
        <v>144</v>
      </c>
      <c r="C1451" s="7" t="s">
        <v>3</v>
      </c>
      <c r="D1451" t="s">
        <v>23</v>
      </c>
      <c r="E1451" t="s">
        <v>31</v>
      </c>
      <c r="F1451" t="s">
        <v>146</v>
      </c>
      <c r="G1451">
        <v>2016</v>
      </c>
      <c r="H1451" s="9">
        <v>3.1237610627800002E-4</v>
      </c>
      <c r="I1451" s="9">
        <v>3.9645295617100001E-4</v>
      </c>
      <c r="J1451" s="9">
        <v>2.4101956414700001E-4</v>
      </c>
    </row>
    <row r="1452" spans="1:10" x14ac:dyDescent="0.25">
      <c r="A1452" t="s">
        <v>152</v>
      </c>
      <c r="B1452" t="s">
        <v>144</v>
      </c>
      <c r="C1452" s="7" t="s">
        <v>1</v>
      </c>
      <c r="D1452" t="s">
        <v>23</v>
      </c>
      <c r="E1452" t="s">
        <v>31</v>
      </c>
      <c r="F1452" t="s">
        <v>7</v>
      </c>
      <c r="G1452">
        <v>2016</v>
      </c>
      <c r="H1452" s="9">
        <v>599.25857430400004</v>
      </c>
      <c r="I1452" s="9">
        <v>711.14276221099999</v>
      </c>
      <c r="J1452" s="9">
        <v>496.24675827599998</v>
      </c>
    </row>
    <row r="1453" spans="1:10" x14ac:dyDescent="0.25">
      <c r="A1453" t="s">
        <v>152</v>
      </c>
      <c r="B1453" t="s">
        <v>144</v>
      </c>
      <c r="C1453" s="7" t="s">
        <v>3</v>
      </c>
      <c r="D1453" t="s">
        <v>23</v>
      </c>
      <c r="E1453" t="s">
        <v>31</v>
      </c>
      <c r="F1453" t="s">
        <v>7</v>
      </c>
      <c r="G1453">
        <v>2016</v>
      </c>
      <c r="H1453" s="9">
        <v>196.73999502199999</v>
      </c>
      <c r="I1453" s="9">
        <v>228.43469800099999</v>
      </c>
      <c r="J1453" s="9">
        <v>166.76005238299999</v>
      </c>
    </row>
    <row r="1454" spans="1:10" x14ac:dyDescent="0.25">
      <c r="A1454" t="s">
        <v>152</v>
      </c>
      <c r="B1454" t="s">
        <v>144</v>
      </c>
      <c r="C1454" s="7" t="s">
        <v>1</v>
      </c>
      <c r="D1454" t="s">
        <v>24</v>
      </c>
      <c r="E1454" t="s">
        <v>31</v>
      </c>
      <c r="F1454" t="s">
        <v>97</v>
      </c>
      <c r="G1454">
        <v>2016</v>
      </c>
      <c r="H1454" s="9">
        <v>1868.5420069500001</v>
      </c>
      <c r="I1454" s="9">
        <v>2389.1131048000002</v>
      </c>
      <c r="J1454" s="9">
        <v>1446.79478718</v>
      </c>
    </row>
    <row r="1455" spans="1:10" x14ac:dyDescent="0.25">
      <c r="A1455" t="s">
        <v>152</v>
      </c>
      <c r="B1455" t="s">
        <v>144</v>
      </c>
      <c r="C1455" s="7" t="s">
        <v>3</v>
      </c>
      <c r="D1455" t="s">
        <v>24</v>
      </c>
      <c r="E1455" t="s">
        <v>31</v>
      </c>
      <c r="F1455" t="s">
        <v>97</v>
      </c>
      <c r="G1455">
        <v>2016</v>
      </c>
      <c r="H1455" s="9">
        <v>646.93220949099998</v>
      </c>
      <c r="I1455" s="9">
        <v>796.74804588799998</v>
      </c>
      <c r="J1455" s="9">
        <v>510.13665909299999</v>
      </c>
    </row>
    <row r="1456" spans="1:10" x14ac:dyDescent="0.25">
      <c r="A1456" t="s">
        <v>152</v>
      </c>
      <c r="B1456" t="s">
        <v>144</v>
      </c>
      <c r="C1456" s="7" t="s">
        <v>1</v>
      </c>
      <c r="D1456" t="s">
        <v>24</v>
      </c>
      <c r="E1456" t="s">
        <v>31</v>
      </c>
      <c r="F1456" t="s">
        <v>146</v>
      </c>
      <c r="G1456">
        <v>2016</v>
      </c>
      <c r="H1456" s="9">
        <v>1.4960045179300001E-3</v>
      </c>
      <c r="I1456" s="9">
        <v>2.0211817872600002E-3</v>
      </c>
      <c r="J1456" s="9">
        <v>1.0698886225899999E-3</v>
      </c>
    </row>
    <row r="1457" spans="1:10" x14ac:dyDescent="0.25">
      <c r="A1457" t="s">
        <v>152</v>
      </c>
      <c r="B1457" t="s">
        <v>144</v>
      </c>
      <c r="C1457" s="7" t="s">
        <v>3</v>
      </c>
      <c r="D1457" t="s">
        <v>24</v>
      </c>
      <c r="E1457" t="s">
        <v>31</v>
      </c>
      <c r="F1457" t="s">
        <v>146</v>
      </c>
      <c r="G1457">
        <v>2016</v>
      </c>
      <c r="H1457" s="9">
        <v>4.8775610132000002E-4</v>
      </c>
      <c r="I1457" s="9">
        <v>6.3654685169499999E-4</v>
      </c>
      <c r="J1457" s="9">
        <v>3.5488605243800002E-4</v>
      </c>
    </row>
    <row r="1458" spans="1:10" x14ac:dyDescent="0.25">
      <c r="A1458" t="s">
        <v>152</v>
      </c>
      <c r="B1458" t="s">
        <v>144</v>
      </c>
      <c r="C1458" s="7" t="s">
        <v>1</v>
      </c>
      <c r="D1458" t="s">
        <v>24</v>
      </c>
      <c r="E1458" t="s">
        <v>31</v>
      </c>
      <c r="F1458" t="s">
        <v>7</v>
      </c>
      <c r="G1458">
        <v>2016</v>
      </c>
      <c r="H1458" s="9">
        <v>894.41369726699997</v>
      </c>
      <c r="I1458" s="9">
        <v>1143.59510105</v>
      </c>
      <c r="J1458" s="9">
        <v>692.53625017399997</v>
      </c>
    </row>
    <row r="1459" spans="1:10" x14ac:dyDescent="0.25">
      <c r="A1459" t="s">
        <v>152</v>
      </c>
      <c r="B1459" t="s">
        <v>144</v>
      </c>
      <c r="C1459" s="7" t="s">
        <v>3</v>
      </c>
      <c r="D1459" t="s">
        <v>24</v>
      </c>
      <c r="E1459" t="s">
        <v>31</v>
      </c>
      <c r="F1459" t="s">
        <v>7</v>
      </c>
      <c r="G1459">
        <v>2016</v>
      </c>
      <c r="H1459" s="9">
        <v>302.01208930600001</v>
      </c>
      <c r="I1459" s="9">
        <v>371.95171064099998</v>
      </c>
      <c r="J1459" s="9">
        <v>238.150823199</v>
      </c>
    </row>
    <row r="1460" spans="1:10" x14ac:dyDescent="0.25">
      <c r="A1460" t="s">
        <v>152</v>
      </c>
      <c r="B1460" t="s">
        <v>144</v>
      </c>
      <c r="C1460" s="7" t="s">
        <v>1</v>
      </c>
      <c r="D1460" t="s">
        <v>25</v>
      </c>
      <c r="E1460" t="s">
        <v>31</v>
      </c>
      <c r="F1460" t="s">
        <v>97</v>
      </c>
      <c r="G1460">
        <v>2016</v>
      </c>
      <c r="H1460" s="9">
        <v>2204.5000279800001</v>
      </c>
      <c r="I1460" s="9">
        <v>2712.0849537700001</v>
      </c>
      <c r="J1460" s="9">
        <v>1769.2665619899999</v>
      </c>
    </row>
    <row r="1461" spans="1:10" x14ac:dyDescent="0.25">
      <c r="A1461" t="s">
        <v>152</v>
      </c>
      <c r="B1461" t="s">
        <v>144</v>
      </c>
      <c r="C1461" s="7" t="s">
        <v>3</v>
      </c>
      <c r="D1461" t="s">
        <v>25</v>
      </c>
      <c r="E1461" t="s">
        <v>31</v>
      </c>
      <c r="F1461" t="s">
        <v>97</v>
      </c>
      <c r="G1461">
        <v>2016</v>
      </c>
      <c r="H1461" s="9">
        <v>917.22079506299997</v>
      </c>
      <c r="I1461" s="9">
        <v>1102.6718762099999</v>
      </c>
      <c r="J1461" s="9">
        <v>755.63584538199996</v>
      </c>
    </row>
    <row r="1462" spans="1:10" x14ac:dyDescent="0.25">
      <c r="A1462" t="s">
        <v>152</v>
      </c>
      <c r="B1462" t="s">
        <v>144</v>
      </c>
      <c r="C1462" s="7" t="s">
        <v>1</v>
      </c>
      <c r="D1462" t="s">
        <v>25</v>
      </c>
      <c r="E1462" t="s">
        <v>31</v>
      </c>
      <c r="F1462" t="s">
        <v>146</v>
      </c>
      <c r="G1462">
        <v>2016</v>
      </c>
      <c r="H1462" s="9">
        <v>2.0620371171699999E-3</v>
      </c>
      <c r="I1462" s="9">
        <v>2.6722465383500001E-3</v>
      </c>
      <c r="J1462" s="9">
        <v>1.59055702609E-3</v>
      </c>
    </row>
    <row r="1463" spans="1:10" x14ac:dyDescent="0.25">
      <c r="A1463" t="s">
        <v>152</v>
      </c>
      <c r="B1463" t="s">
        <v>144</v>
      </c>
      <c r="C1463" s="7" t="s">
        <v>3</v>
      </c>
      <c r="D1463" t="s">
        <v>25</v>
      </c>
      <c r="E1463" t="s">
        <v>31</v>
      </c>
      <c r="F1463" t="s">
        <v>146</v>
      </c>
      <c r="G1463">
        <v>2016</v>
      </c>
      <c r="H1463" s="9">
        <v>7.8177212209200005E-4</v>
      </c>
      <c r="I1463" s="9">
        <v>9.9660660262700009E-4</v>
      </c>
      <c r="J1463" s="9">
        <v>6.1234467419999999E-4</v>
      </c>
    </row>
    <row r="1464" spans="1:10" x14ac:dyDescent="0.25">
      <c r="A1464" t="s">
        <v>152</v>
      </c>
      <c r="B1464" t="s">
        <v>144</v>
      </c>
      <c r="C1464" s="7" t="s">
        <v>1</v>
      </c>
      <c r="D1464" t="s">
        <v>25</v>
      </c>
      <c r="E1464" t="s">
        <v>31</v>
      </c>
      <c r="F1464" t="s">
        <v>7</v>
      </c>
      <c r="G1464">
        <v>2016</v>
      </c>
      <c r="H1464" s="9">
        <v>1247.26001395</v>
      </c>
      <c r="I1464" s="9">
        <v>1534.4409500199999</v>
      </c>
      <c r="J1464" s="9">
        <v>1001.01402077</v>
      </c>
    </row>
    <row r="1465" spans="1:10" x14ac:dyDescent="0.25">
      <c r="A1465" t="s">
        <v>152</v>
      </c>
      <c r="B1465" t="s">
        <v>144</v>
      </c>
      <c r="C1465" s="7" t="s">
        <v>3</v>
      </c>
      <c r="D1465" t="s">
        <v>25</v>
      </c>
      <c r="E1465" t="s">
        <v>31</v>
      </c>
      <c r="F1465" t="s">
        <v>7</v>
      </c>
      <c r="G1465">
        <v>2016</v>
      </c>
      <c r="H1465" s="9">
        <v>483.50422362400002</v>
      </c>
      <c r="I1465" s="9">
        <v>581.26299827599996</v>
      </c>
      <c r="J1465" s="9">
        <v>398.32625331899999</v>
      </c>
    </row>
    <row r="1466" spans="1:10" x14ac:dyDescent="0.25">
      <c r="A1466" t="s">
        <v>152</v>
      </c>
      <c r="B1466" t="s">
        <v>144</v>
      </c>
      <c r="C1466" s="7" t="s">
        <v>1</v>
      </c>
      <c r="D1466" t="s">
        <v>26</v>
      </c>
      <c r="E1466" t="s">
        <v>31</v>
      </c>
      <c r="F1466" t="s">
        <v>97</v>
      </c>
      <c r="G1466">
        <v>2016</v>
      </c>
      <c r="H1466" s="9">
        <v>2569.0784251</v>
      </c>
      <c r="I1466" s="9">
        <v>3440.9207316699999</v>
      </c>
      <c r="J1466" s="9">
        <v>1929.34916935</v>
      </c>
    </row>
    <row r="1467" spans="1:10" x14ac:dyDescent="0.25">
      <c r="A1467" t="s">
        <v>152</v>
      </c>
      <c r="B1467" t="s">
        <v>144</v>
      </c>
      <c r="C1467" s="7" t="s">
        <v>3</v>
      </c>
      <c r="D1467" t="s">
        <v>26</v>
      </c>
      <c r="E1467" t="s">
        <v>31</v>
      </c>
      <c r="F1467" t="s">
        <v>97</v>
      </c>
      <c r="G1467">
        <v>2016</v>
      </c>
      <c r="H1467" s="9">
        <v>1255.9457213400001</v>
      </c>
      <c r="I1467" s="9">
        <v>1643.79813431</v>
      </c>
      <c r="J1467" s="9">
        <v>966.545625481</v>
      </c>
    </row>
    <row r="1468" spans="1:10" x14ac:dyDescent="0.25">
      <c r="A1468" t="s">
        <v>152</v>
      </c>
      <c r="B1468" t="s">
        <v>144</v>
      </c>
      <c r="C1468" s="7" t="s">
        <v>1</v>
      </c>
      <c r="D1468" t="s">
        <v>26</v>
      </c>
      <c r="E1468" t="s">
        <v>31</v>
      </c>
      <c r="F1468" t="s">
        <v>146</v>
      </c>
      <c r="G1468">
        <v>2016</v>
      </c>
      <c r="H1468" s="9">
        <v>2.6009858445499999E-3</v>
      </c>
      <c r="I1468" s="9">
        <v>3.6173099779000001E-3</v>
      </c>
      <c r="J1468" s="9">
        <v>1.83492172437E-3</v>
      </c>
    </row>
    <row r="1469" spans="1:10" x14ac:dyDescent="0.25">
      <c r="A1469" t="s">
        <v>152</v>
      </c>
      <c r="B1469" t="s">
        <v>144</v>
      </c>
      <c r="C1469" s="7" t="s">
        <v>3</v>
      </c>
      <c r="D1469" t="s">
        <v>26</v>
      </c>
      <c r="E1469" t="s">
        <v>31</v>
      </c>
      <c r="F1469" t="s">
        <v>146</v>
      </c>
      <c r="G1469">
        <v>2016</v>
      </c>
      <c r="H1469" s="9">
        <v>1.15479456303E-3</v>
      </c>
      <c r="I1469" s="9">
        <v>1.5724756195500001E-3</v>
      </c>
      <c r="J1469" s="9">
        <v>8.3992537830799999E-4</v>
      </c>
    </row>
    <row r="1470" spans="1:10" x14ac:dyDescent="0.25">
      <c r="A1470" t="s">
        <v>152</v>
      </c>
      <c r="B1470" t="s">
        <v>144</v>
      </c>
      <c r="C1470" s="7" t="s">
        <v>1</v>
      </c>
      <c r="D1470" t="s">
        <v>26</v>
      </c>
      <c r="E1470" t="s">
        <v>31</v>
      </c>
      <c r="F1470" t="s">
        <v>7</v>
      </c>
      <c r="G1470">
        <v>2016</v>
      </c>
      <c r="H1470" s="9">
        <v>1657.45421087</v>
      </c>
      <c r="I1470" s="9">
        <v>2219.9277765400002</v>
      </c>
      <c r="J1470" s="9">
        <v>1244.7295784099999</v>
      </c>
    </row>
    <row r="1471" spans="1:10" x14ac:dyDescent="0.25">
      <c r="A1471" t="s">
        <v>152</v>
      </c>
      <c r="B1471" t="s">
        <v>144</v>
      </c>
      <c r="C1471" s="7" t="s">
        <v>3</v>
      </c>
      <c r="D1471" t="s">
        <v>26</v>
      </c>
      <c r="E1471" t="s">
        <v>31</v>
      </c>
      <c r="F1471" t="s">
        <v>7</v>
      </c>
      <c r="G1471">
        <v>2016</v>
      </c>
      <c r="H1471" s="9">
        <v>741.21877702799998</v>
      </c>
      <c r="I1471" s="9">
        <v>970.11679891399899</v>
      </c>
      <c r="J1471" s="9">
        <v>570.42414675099997</v>
      </c>
    </row>
    <row r="1472" spans="1:10" x14ac:dyDescent="0.25">
      <c r="A1472" t="s">
        <v>152</v>
      </c>
      <c r="B1472" t="s">
        <v>144</v>
      </c>
      <c r="C1472" s="7" t="s">
        <v>1</v>
      </c>
      <c r="D1472" t="s">
        <v>27</v>
      </c>
      <c r="E1472" t="s">
        <v>31</v>
      </c>
      <c r="F1472" t="s">
        <v>97</v>
      </c>
      <c r="G1472">
        <v>2016</v>
      </c>
      <c r="H1472" s="9">
        <v>2239.0862523999999</v>
      </c>
      <c r="I1472" s="9">
        <v>2814.9346273800002</v>
      </c>
      <c r="J1472" s="9">
        <v>1768.78830649</v>
      </c>
    </row>
    <row r="1473" spans="1:10" x14ac:dyDescent="0.25">
      <c r="A1473" t="s">
        <v>152</v>
      </c>
      <c r="B1473" t="s">
        <v>144</v>
      </c>
      <c r="C1473" s="7" t="s">
        <v>3</v>
      </c>
      <c r="D1473" t="s">
        <v>27</v>
      </c>
      <c r="E1473" t="s">
        <v>31</v>
      </c>
      <c r="F1473" t="s">
        <v>97</v>
      </c>
      <c r="G1473">
        <v>2016</v>
      </c>
      <c r="H1473" s="9">
        <v>1383.57721006</v>
      </c>
      <c r="I1473" s="9">
        <v>1695.9757017699999</v>
      </c>
      <c r="J1473" s="9">
        <v>1123.99404966</v>
      </c>
    </row>
    <row r="1474" spans="1:10" x14ac:dyDescent="0.25">
      <c r="A1474" t="s">
        <v>152</v>
      </c>
      <c r="B1474" t="s">
        <v>144</v>
      </c>
      <c r="C1474" s="7" t="s">
        <v>1</v>
      </c>
      <c r="D1474" t="s">
        <v>27</v>
      </c>
      <c r="E1474" t="s">
        <v>31</v>
      </c>
      <c r="F1474" t="s">
        <v>146</v>
      </c>
      <c r="G1474">
        <v>2016</v>
      </c>
      <c r="H1474" s="9">
        <v>3.37464756705E-3</v>
      </c>
      <c r="I1474" s="9">
        <v>4.3096428681899997E-3</v>
      </c>
      <c r="J1474" s="9">
        <v>2.55019462317E-3</v>
      </c>
    </row>
    <row r="1475" spans="1:10" x14ac:dyDescent="0.25">
      <c r="A1475" t="s">
        <v>152</v>
      </c>
      <c r="B1475" t="s">
        <v>144</v>
      </c>
      <c r="C1475" s="7" t="s">
        <v>3</v>
      </c>
      <c r="D1475" t="s">
        <v>27</v>
      </c>
      <c r="E1475" t="s">
        <v>31</v>
      </c>
      <c r="F1475" t="s">
        <v>146</v>
      </c>
      <c r="G1475">
        <v>2016</v>
      </c>
      <c r="H1475" s="9">
        <v>1.80452888241E-3</v>
      </c>
      <c r="I1475" s="9">
        <v>2.24077204303E-3</v>
      </c>
      <c r="J1475" s="9">
        <v>1.38442066191E-3</v>
      </c>
    </row>
    <row r="1476" spans="1:10" x14ac:dyDescent="0.25">
      <c r="A1476" t="s">
        <v>152</v>
      </c>
      <c r="B1476" t="s">
        <v>144</v>
      </c>
      <c r="C1476" s="7" t="s">
        <v>1</v>
      </c>
      <c r="D1476" t="s">
        <v>27</v>
      </c>
      <c r="E1476" t="s">
        <v>31</v>
      </c>
      <c r="F1476" t="s">
        <v>7</v>
      </c>
      <c r="G1476">
        <v>2016</v>
      </c>
      <c r="H1476" s="9">
        <v>2275.7586023899999</v>
      </c>
      <c r="I1476" s="9">
        <v>2861.0383751600002</v>
      </c>
      <c r="J1476" s="9">
        <v>1797.75799168</v>
      </c>
    </row>
    <row r="1477" spans="1:10" x14ac:dyDescent="0.25">
      <c r="A1477" t="s">
        <v>152</v>
      </c>
      <c r="B1477" t="s">
        <v>144</v>
      </c>
      <c r="C1477" s="7" t="s">
        <v>3</v>
      </c>
      <c r="D1477" t="s">
        <v>27</v>
      </c>
      <c r="E1477" t="s">
        <v>31</v>
      </c>
      <c r="F1477" t="s">
        <v>7</v>
      </c>
      <c r="G1477">
        <v>2016</v>
      </c>
      <c r="H1477" s="9">
        <v>1202.02456686</v>
      </c>
      <c r="I1477" s="9">
        <v>1473.43020938</v>
      </c>
      <c r="J1477" s="9">
        <v>976.50384154400001</v>
      </c>
    </row>
    <row r="1478" spans="1:10" x14ac:dyDescent="0.25">
      <c r="A1478" t="s">
        <v>152</v>
      </c>
      <c r="B1478" t="s">
        <v>144</v>
      </c>
      <c r="C1478" s="7" t="s">
        <v>1</v>
      </c>
      <c r="D1478" t="s">
        <v>28</v>
      </c>
      <c r="E1478" t="s">
        <v>31</v>
      </c>
      <c r="F1478" t="s">
        <v>97</v>
      </c>
      <c r="G1478">
        <v>2016</v>
      </c>
      <c r="H1478" s="9">
        <v>2660.05422112</v>
      </c>
      <c r="I1478" s="9">
        <v>3589.70293666</v>
      </c>
      <c r="J1478" s="9">
        <v>1998.7462134499999</v>
      </c>
    </row>
    <row r="1479" spans="1:10" x14ac:dyDescent="0.25">
      <c r="A1479" t="s">
        <v>152</v>
      </c>
      <c r="B1479" t="s">
        <v>144</v>
      </c>
      <c r="C1479" s="7" t="s">
        <v>3</v>
      </c>
      <c r="D1479" t="s">
        <v>28</v>
      </c>
      <c r="E1479" t="s">
        <v>31</v>
      </c>
      <c r="F1479" t="s">
        <v>97</v>
      </c>
      <c r="G1479">
        <v>2016</v>
      </c>
      <c r="H1479" s="9">
        <v>1878.10390547</v>
      </c>
      <c r="I1479" s="9">
        <v>2559.2564963</v>
      </c>
      <c r="J1479" s="9">
        <v>1395.2069641200001</v>
      </c>
    </row>
    <row r="1480" spans="1:10" x14ac:dyDescent="0.25">
      <c r="A1480" t="s">
        <v>152</v>
      </c>
      <c r="B1480" t="s">
        <v>144</v>
      </c>
      <c r="C1480" s="7" t="s">
        <v>1</v>
      </c>
      <c r="D1480" t="s">
        <v>28</v>
      </c>
      <c r="E1480" t="s">
        <v>31</v>
      </c>
      <c r="F1480" t="s">
        <v>146</v>
      </c>
      <c r="G1480">
        <v>2016</v>
      </c>
      <c r="H1480" s="9">
        <v>4.35261795698E-3</v>
      </c>
      <c r="I1480" s="9">
        <v>5.8231251662599999E-3</v>
      </c>
      <c r="J1480" s="9">
        <v>3.1837945445400001E-3</v>
      </c>
    </row>
    <row r="1481" spans="1:10" x14ac:dyDescent="0.25">
      <c r="A1481" t="s">
        <v>152</v>
      </c>
      <c r="B1481" t="s">
        <v>144</v>
      </c>
      <c r="C1481" s="7" t="s">
        <v>3</v>
      </c>
      <c r="D1481" t="s">
        <v>28</v>
      </c>
      <c r="E1481" t="s">
        <v>31</v>
      </c>
      <c r="F1481" t="s">
        <v>146</v>
      </c>
      <c r="G1481">
        <v>2016</v>
      </c>
      <c r="H1481" s="9">
        <v>2.7189573053500002E-3</v>
      </c>
      <c r="I1481" s="9">
        <v>3.6308168233200001E-3</v>
      </c>
      <c r="J1481" s="9">
        <v>1.95214380995E-3</v>
      </c>
    </row>
    <row r="1482" spans="1:10" x14ac:dyDescent="0.25">
      <c r="A1482" t="s">
        <v>152</v>
      </c>
      <c r="B1482" t="s">
        <v>144</v>
      </c>
      <c r="C1482" s="7" t="s">
        <v>1</v>
      </c>
      <c r="D1482" t="s">
        <v>28</v>
      </c>
      <c r="E1482" t="s">
        <v>31</v>
      </c>
      <c r="F1482" t="s">
        <v>7</v>
      </c>
      <c r="G1482">
        <v>2016</v>
      </c>
      <c r="H1482" s="9">
        <v>3102.53148409</v>
      </c>
      <c r="I1482" s="9">
        <v>4186.8193103399999</v>
      </c>
      <c r="J1482" s="9">
        <v>2331.22054682</v>
      </c>
    </row>
    <row r="1483" spans="1:10" x14ac:dyDescent="0.25">
      <c r="A1483" t="s">
        <v>152</v>
      </c>
      <c r="B1483" t="s">
        <v>144</v>
      </c>
      <c r="C1483" s="7" t="s">
        <v>3</v>
      </c>
      <c r="D1483" t="s">
        <v>28</v>
      </c>
      <c r="E1483" t="s">
        <v>31</v>
      </c>
      <c r="F1483" t="s">
        <v>7</v>
      </c>
      <c r="G1483">
        <v>2016</v>
      </c>
      <c r="H1483" s="9">
        <v>1865.6394983499999</v>
      </c>
      <c r="I1483" s="9">
        <v>2542.27148562</v>
      </c>
      <c r="J1483" s="9">
        <v>1385.94739783</v>
      </c>
    </row>
    <row r="1484" spans="1:10" x14ac:dyDescent="0.25">
      <c r="A1484" t="s">
        <v>152</v>
      </c>
      <c r="B1484" t="s">
        <v>144</v>
      </c>
      <c r="C1484" s="7" t="s">
        <v>1</v>
      </c>
      <c r="D1484" t="s">
        <v>147</v>
      </c>
      <c r="E1484" t="s">
        <v>31</v>
      </c>
      <c r="F1484" t="s">
        <v>97</v>
      </c>
      <c r="G1484">
        <v>2016</v>
      </c>
      <c r="H1484" s="9">
        <v>2415.99248459</v>
      </c>
      <c r="I1484" s="9">
        <v>3085.8742288499998</v>
      </c>
      <c r="J1484" s="9">
        <v>1919.7248677299999</v>
      </c>
    </row>
    <row r="1485" spans="1:10" x14ac:dyDescent="0.25">
      <c r="A1485" t="s">
        <v>152</v>
      </c>
      <c r="B1485" t="s">
        <v>144</v>
      </c>
      <c r="C1485" s="7" t="s">
        <v>3</v>
      </c>
      <c r="D1485" t="s">
        <v>147</v>
      </c>
      <c r="E1485" t="s">
        <v>31</v>
      </c>
      <c r="F1485" t="s">
        <v>97</v>
      </c>
      <c r="G1485">
        <v>2016</v>
      </c>
      <c r="H1485" s="9">
        <v>2157.07328155</v>
      </c>
      <c r="I1485" s="9">
        <v>2679.76061351</v>
      </c>
      <c r="J1485" s="9">
        <v>1751.0075461500001</v>
      </c>
    </row>
    <row r="1486" spans="1:10" x14ac:dyDescent="0.25">
      <c r="A1486" t="s">
        <v>152</v>
      </c>
      <c r="B1486" t="s">
        <v>144</v>
      </c>
      <c r="C1486" s="7" t="s">
        <v>1</v>
      </c>
      <c r="D1486" t="s">
        <v>147</v>
      </c>
      <c r="E1486" t="s">
        <v>31</v>
      </c>
      <c r="F1486" t="s">
        <v>146</v>
      </c>
      <c r="G1486">
        <v>2016</v>
      </c>
      <c r="H1486" s="9">
        <v>4.9897930570899996E-3</v>
      </c>
      <c r="I1486" s="9">
        <v>6.3613213695499996E-3</v>
      </c>
      <c r="J1486" s="9">
        <v>3.8915827322999999E-3</v>
      </c>
    </row>
    <row r="1487" spans="1:10" x14ac:dyDescent="0.25">
      <c r="A1487" t="s">
        <v>152</v>
      </c>
      <c r="B1487" t="s">
        <v>144</v>
      </c>
      <c r="C1487" s="7" t="s">
        <v>3</v>
      </c>
      <c r="D1487" t="s">
        <v>147</v>
      </c>
      <c r="E1487" t="s">
        <v>31</v>
      </c>
      <c r="F1487" t="s">
        <v>146</v>
      </c>
      <c r="G1487">
        <v>2016</v>
      </c>
      <c r="H1487" s="9">
        <v>3.7438293304400002E-3</v>
      </c>
      <c r="I1487" s="9">
        <v>4.7038550240300001E-3</v>
      </c>
      <c r="J1487" s="9">
        <v>2.9620087796100002E-3</v>
      </c>
    </row>
    <row r="1488" spans="1:10" x14ac:dyDescent="0.25">
      <c r="A1488" t="s">
        <v>152</v>
      </c>
      <c r="B1488" t="s">
        <v>144</v>
      </c>
      <c r="C1488" s="7" t="s">
        <v>1</v>
      </c>
      <c r="D1488" t="s">
        <v>147</v>
      </c>
      <c r="E1488" t="s">
        <v>31</v>
      </c>
      <c r="F1488" t="s">
        <v>7</v>
      </c>
      <c r="G1488">
        <v>2016</v>
      </c>
      <c r="H1488" s="9">
        <v>4008.6040488799899</v>
      </c>
      <c r="I1488" s="9">
        <v>5120.0688772900003</v>
      </c>
      <c r="J1488" s="9">
        <v>3185.1990130700001</v>
      </c>
    </row>
    <row r="1489" spans="1:10" x14ac:dyDescent="0.25">
      <c r="A1489" t="s">
        <v>152</v>
      </c>
      <c r="B1489" t="s">
        <v>144</v>
      </c>
      <c r="C1489" s="7" t="s">
        <v>3</v>
      </c>
      <c r="D1489" t="s">
        <v>147</v>
      </c>
      <c r="E1489" t="s">
        <v>31</v>
      </c>
      <c r="F1489" t="s">
        <v>7</v>
      </c>
      <c r="G1489">
        <v>2016</v>
      </c>
      <c r="H1489" s="9">
        <v>2831.0094872899999</v>
      </c>
      <c r="I1489" s="9">
        <v>3517.0004586499999</v>
      </c>
      <c r="J1489" s="9">
        <v>2298.0762952700002</v>
      </c>
    </row>
    <row r="1490" spans="1:10" x14ac:dyDescent="0.25">
      <c r="A1490" t="s">
        <v>152</v>
      </c>
      <c r="B1490" t="s">
        <v>144</v>
      </c>
      <c r="C1490" s="7" t="s">
        <v>1</v>
      </c>
      <c r="D1490" t="s">
        <v>148</v>
      </c>
      <c r="E1490" t="s">
        <v>31</v>
      </c>
      <c r="F1490" t="s">
        <v>97</v>
      </c>
      <c r="G1490">
        <v>2016</v>
      </c>
      <c r="H1490" s="9">
        <v>1766.5534051899999</v>
      </c>
      <c r="I1490" s="9">
        <v>2246.9312598299998</v>
      </c>
      <c r="J1490" s="9">
        <v>1367.9241055800001</v>
      </c>
    </row>
    <row r="1491" spans="1:10" x14ac:dyDescent="0.25">
      <c r="A1491" t="s">
        <v>152</v>
      </c>
      <c r="B1491" t="s">
        <v>144</v>
      </c>
      <c r="C1491" s="7" t="s">
        <v>3</v>
      </c>
      <c r="D1491" t="s">
        <v>148</v>
      </c>
      <c r="E1491" t="s">
        <v>31</v>
      </c>
      <c r="F1491" t="s">
        <v>97</v>
      </c>
      <c r="G1491">
        <v>2016</v>
      </c>
      <c r="H1491" s="9">
        <v>2187.8600745200001</v>
      </c>
      <c r="I1491" s="9">
        <v>2809.0042223400001</v>
      </c>
      <c r="J1491" s="9">
        <v>1664.8896030400001</v>
      </c>
    </row>
    <row r="1492" spans="1:10" x14ac:dyDescent="0.25">
      <c r="A1492" t="s">
        <v>152</v>
      </c>
      <c r="B1492" t="s">
        <v>144</v>
      </c>
      <c r="C1492" s="7" t="s">
        <v>1</v>
      </c>
      <c r="D1492" t="s">
        <v>148</v>
      </c>
      <c r="E1492" t="s">
        <v>31</v>
      </c>
      <c r="F1492" t="s">
        <v>146</v>
      </c>
      <c r="G1492">
        <v>2016</v>
      </c>
      <c r="H1492" s="9">
        <v>5.4733247844200002E-3</v>
      </c>
      <c r="I1492" s="9">
        <v>7.1337205531600001E-3</v>
      </c>
      <c r="J1492" s="9">
        <v>4.1413126657499997E-3</v>
      </c>
    </row>
    <row r="1493" spans="1:10" x14ac:dyDescent="0.25">
      <c r="A1493" t="s">
        <v>152</v>
      </c>
      <c r="B1493" t="s">
        <v>144</v>
      </c>
      <c r="C1493" s="7" t="s">
        <v>3</v>
      </c>
      <c r="D1493" t="s">
        <v>148</v>
      </c>
      <c r="E1493" t="s">
        <v>31</v>
      </c>
      <c r="F1493" t="s">
        <v>146</v>
      </c>
      <c r="G1493">
        <v>2016</v>
      </c>
      <c r="H1493" s="9">
        <v>4.7268332300700001E-3</v>
      </c>
      <c r="I1493" s="9">
        <v>6.2101702411699999E-3</v>
      </c>
      <c r="J1493" s="9">
        <v>3.5200649893699998E-3</v>
      </c>
    </row>
    <row r="1494" spans="1:10" x14ac:dyDescent="0.25">
      <c r="A1494" t="s">
        <v>152</v>
      </c>
      <c r="B1494" t="s">
        <v>144</v>
      </c>
      <c r="C1494" s="7" t="s">
        <v>1</v>
      </c>
      <c r="D1494" t="s">
        <v>148</v>
      </c>
      <c r="E1494" t="s">
        <v>31</v>
      </c>
      <c r="F1494" t="s">
        <v>7</v>
      </c>
      <c r="G1494">
        <v>2016</v>
      </c>
      <c r="H1494" s="9">
        <v>4994.60367752</v>
      </c>
      <c r="I1494" s="9">
        <v>6352.7833919300001</v>
      </c>
      <c r="J1494" s="9">
        <v>3867.5529130499999</v>
      </c>
    </row>
    <row r="1495" spans="1:10" x14ac:dyDescent="0.25">
      <c r="A1495" t="s">
        <v>152</v>
      </c>
      <c r="B1495" t="s">
        <v>144</v>
      </c>
      <c r="C1495" s="7" t="s">
        <v>3</v>
      </c>
      <c r="D1495" t="s">
        <v>148</v>
      </c>
      <c r="E1495" t="s">
        <v>31</v>
      </c>
      <c r="F1495" t="s">
        <v>7</v>
      </c>
      <c r="G1495">
        <v>2016</v>
      </c>
      <c r="H1495" s="9">
        <v>4098.1187527599996</v>
      </c>
      <c r="I1495" s="9">
        <v>5261.5946578200001</v>
      </c>
      <c r="J1495" s="9">
        <v>3118.5336681099998</v>
      </c>
    </row>
    <row r="1496" spans="1:10" x14ac:dyDescent="0.25">
      <c r="A1496" t="s">
        <v>152</v>
      </c>
      <c r="B1496" t="s">
        <v>144</v>
      </c>
      <c r="C1496" s="7" t="s">
        <v>1</v>
      </c>
      <c r="D1496" t="s">
        <v>149</v>
      </c>
      <c r="E1496" t="s">
        <v>31</v>
      </c>
      <c r="F1496" t="s">
        <v>97</v>
      </c>
      <c r="G1496">
        <v>2016</v>
      </c>
      <c r="H1496" s="9">
        <v>873.09879192100004</v>
      </c>
      <c r="I1496" s="9">
        <v>1083.1465368199999</v>
      </c>
      <c r="J1496" s="9">
        <v>692.11822828899994</v>
      </c>
    </row>
    <row r="1497" spans="1:10" x14ac:dyDescent="0.25">
      <c r="A1497" t="s">
        <v>152</v>
      </c>
      <c r="B1497" t="s">
        <v>144</v>
      </c>
      <c r="C1497" s="7" t="s">
        <v>3</v>
      </c>
      <c r="D1497" t="s">
        <v>149</v>
      </c>
      <c r="E1497" t="s">
        <v>31</v>
      </c>
      <c r="F1497" t="s">
        <v>97</v>
      </c>
      <c r="G1497">
        <v>2016</v>
      </c>
      <c r="H1497" s="9">
        <v>1598.8812704300001</v>
      </c>
      <c r="I1497" s="9">
        <v>1988.6031231899999</v>
      </c>
      <c r="J1497" s="9">
        <v>1276.5901710799999</v>
      </c>
    </row>
    <row r="1498" spans="1:10" x14ac:dyDescent="0.25">
      <c r="A1498" t="s">
        <v>152</v>
      </c>
      <c r="B1498" t="s">
        <v>144</v>
      </c>
      <c r="C1498" s="7" t="s">
        <v>1</v>
      </c>
      <c r="D1498" t="s">
        <v>149</v>
      </c>
      <c r="E1498" t="s">
        <v>31</v>
      </c>
      <c r="F1498" t="s">
        <v>146</v>
      </c>
      <c r="G1498">
        <v>2016</v>
      </c>
      <c r="H1498" s="9">
        <v>5.9274225666799997E-3</v>
      </c>
      <c r="I1498" s="9">
        <v>7.5578899351E-3</v>
      </c>
      <c r="J1498" s="9">
        <v>4.5051573143800004E-3</v>
      </c>
    </row>
    <row r="1499" spans="1:10" x14ac:dyDescent="0.25">
      <c r="A1499" t="s">
        <v>152</v>
      </c>
      <c r="B1499" t="s">
        <v>144</v>
      </c>
      <c r="C1499" s="7" t="s">
        <v>3</v>
      </c>
      <c r="D1499" t="s">
        <v>149</v>
      </c>
      <c r="E1499" t="s">
        <v>31</v>
      </c>
      <c r="F1499" t="s">
        <v>146</v>
      </c>
      <c r="G1499">
        <v>2016</v>
      </c>
      <c r="H1499" s="9">
        <v>5.2960302113699998E-3</v>
      </c>
      <c r="I1499" s="9">
        <v>6.8195688200999999E-3</v>
      </c>
      <c r="J1499" s="9">
        <v>4.0498480997E-3</v>
      </c>
    </row>
    <row r="1500" spans="1:10" x14ac:dyDescent="0.25">
      <c r="A1500" t="s">
        <v>152</v>
      </c>
      <c r="B1500" t="s">
        <v>144</v>
      </c>
      <c r="C1500" s="7" t="s">
        <v>1</v>
      </c>
      <c r="D1500" t="s">
        <v>149</v>
      </c>
      <c r="E1500" t="s">
        <v>31</v>
      </c>
      <c r="F1500" t="s">
        <v>7</v>
      </c>
      <c r="G1500">
        <v>2016</v>
      </c>
      <c r="H1500" s="9">
        <v>5917.4598854699998</v>
      </c>
      <c r="I1500" s="9">
        <v>7341.0663730699998</v>
      </c>
      <c r="J1500" s="9">
        <v>4690.8573116899997</v>
      </c>
    </row>
    <row r="1501" spans="1:10" x14ac:dyDescent="0.25">
      <c r="A1501" t="s">
        <v>152</v>
      </c>
      <c r="B1501" t="s">
        <v>144</v>
      </c>
      <c r="C1501" s="7" t="s">
        <v>3</v>
      </c>
      <c r="D1501" t="s">
        <v>149</v>
      </c>
      <c r="E1501" t="s">
        <v>31</v>
      </c>
      <c r="F1501" t="s">
        <v>7</v>
      </c>
      <c r="G1501">
        <v>2016</v>
      </c>
      <c r="H1501" s="9">
        <v>5152.92573662</v>
      </c>
      <c r="I1501" s="9">
        <v>6408.9337982300003</v>
      </c>
      <c r="J1501" s="9">
        <v>4114.2356654799996</v>
      </c>
    </row>
    <row r="1502" spans="1:10" x14ac:dyDescent="0.25">
      <c r="A1502" t="s">
        <v>152</v>
      </c>
      <c r="B1502" t="s">
        <v>144</v>
      </c>
      <c r="C1502" s="7" t="s">
        <v>1</v>
      </c>
      <c r="D1502" t="s">
        <v>150</v>
      </c>
      <c r="E1502" t="s">
        <v>31</v>
      </c>
      <c r="F1502" t="s">
        <v>97</v>
      </c>
      <c r="G1502">
        <v>2016</v>
      </c>
      <c r="H1502" s="9">
        <v>184.57796591600001</v>
      </c>
      <c r="I1502" s="9">
        <v>259.25989760300001</v>
      </c>
      <c r="J1502" s="9">
        <v>132.98774651799999</v>
      </c>
    </row>
    <row r="1503" spans="1:10" x14ac:dyDescent="0.25">
      <c r="A1503" t="s">
        <v>152</v>
      </c>
      <c r="B1503" t="s">
        <v>144</v>
      </c>
      <c r="C1503" s="7" t="s">
        <v>3</v>
      </c>
      <c r="D1503" t="s">
        <v>150</v>
      </c>
      <c r="E1503" t="s">
        <v>31</v>
      </c>
      <c r="F1503" t="s">
        <v>97</v>
      </c>
      <c r="G1503">
        <v>2016</v>
      </c>
      <c r="H1503" s="9">
        <v>547.46112734799999</v>
      </c>
      <c r="I1503" s="9">
        <v>780.25837886500005</v>
      </c>
      <c r="J1503" s="9">
        <v>391.70188464</v>
      </c>
    </row>
    <row r="1504" spans="1:10" x14ac:dyDescent="0.25">
      <c r="A1504" t="s">
        <v>152</v>
      </c>
      <c r="B1504" t="s">
        <v>144</v>
      </c>
      <c r="C1504" s="7" t="s">
        <v>1</v>
      </c>
      <c r="D1504" t="s">
        <v>150</v>
      </c>
      <c r="E1504" t="s">
        <v>31</v>
      </c>
      <c r="F1504" t="s">
        <v>146</v>
      </c>
      <c r="G1504">
        <v>2016</v>
      </c>
      <c r="H1504" s="9">
        <v>6.2387683962699999E-3</v>
      </c>
      <c r="I1504" s="9">
        <v>8.8683899415199999E-3</v>
      </c>
      <c r="J1504" s="9">
        <v>4.3390644787899999E-3</v>
      </c>
    </row>
    <row r="1505" spans="1:10" x14ac:dyDescent="0.25">
      <c r="A1505" t="s">
        <v>152</v>
      </c>
      <c r="B1505" t="s">
        <v>144</v>
      </c>
      <c r="C1505" s="7" t="s">
        <v>3</v>
      </c>
      <c r="D1505" t="s">
        <v>150</v>
      </c>
      <c r="E1505" t="s">
        <v>31</v>
      </c>
      <c r="F1505" t="s">
        <v>146</v>
      </c>
      <c r="G1505">
        <v>2016</v>
      </c>
      <c r="H1505" s="9">
        <v>5.5504849085100004E-3</v>
      </c>
      <c r="I1505" s="9">
        <v>7.9155381595100004E-3</v>
      </c>
      <c r="J1505" s="9">
        <v>3.8202995559500001E-3</v>
      </c>
    </row>
    <row r="1506" spans="1:10" x14ac:dyDescent="0.25">
      <c r="A1506" t="s">
        <v>152</v>
      </c>
      <c r="B1506" t="s">
        <v>144</v>
      </c>
      <c r="C1506" s="7" t="s">
        <v>1</v>
      </c>
      <c r="D1506" t="s">
        <v>150</v>
      </c>
      <c r="E1506" t="s">
        <v>31</v>
      </c>
      <c r="F1506" t="s">
        <v>7</v>
      </c>
      <c r="G1506">
        <v>2016</v>
      </c>
      <c r="H1506" s="9">
        <v>6779.3128110099997</v>
      </c>
      <c r="I1506" s="9">
        <v>9522.2847238800005</v>
      </c>
      <c r="J1506" s="9">
        <v>4884.4699810499997</v>
      </c>
    </row>
    <row r="1507" spans="1:10" x14ac:dyDescent="0.25">
      <c r="A1507" t="s">
        <v>152</v>
      </c>
      <c r="B1507" t="s">
        <v>144</v>
      </c>
      <c r="C1507" s="7" t="s">
        <v>3</v>
      </c>
      <c r="D1507" t="s">
        <v>150</v>
      </c>
      <c r="E1507" t="s">
        <v>31</v>
      </c>
      <c r="F1507" t="s">
        <v>7</v>
      </c>
      <c r="G1507">
        <v>2016</v>
      </c>
      <c r="H1507" s="9">
        <v>5995.90329681</v>
      </c>
      <c r="I1507" s="9">
        <v>8545.5451583600006</v>
      </c>
      <c r="J1507" s="9">
        <v>4289.9970503100003</v>
      </c>
    </row>
    <row r="1508" spans="1:10" x14ac:dyDescent="0.25">
      <c r="A1508" t="s">
        <v>152</v>
      </c>
      <c r="B1508" t="s">
        <v>144</v>
      </c>
      <c r="C1508" s="7" t="s">
        <v>1</v>
      </c>
      <c r="D1508" t="s">
        <v>145</v>
      </c>
      <c r="E1508" t="s">
        <v>32</v>
      </c>
      <c r="F1508" t="s">
        <v>97</v>
      </c>
      <c r="G1508">
        <v>2016</v>
      </c>
      <c r="H1508" s="9">
        <v>10.2579923045</v>
      </c>
      <c r="I1508" s="9">
        <v>20.3257785405</v>
      </c>
      <c r="J1508" s="9">
        <v>3.0619284525800001</v>
      </c>
    </row>
    <row r="1509" spans="1:10" x14ac:dyDescent="0.25">
      <c r="A1509" t="s">
        <v>152</v>
      </c>
      <c r="B1509" t="s">
        <v>144</v>
      </c>
      <c r="C1509" s="7" t="s">
        <v>3</v>
      </c>
      <c r="D1509" t="s">
        <v>145</v>
      </c>
      <c r="E1509" t="s">
        <v>32</v>
      </c>
      <c r="F1509" t="s">
        <v>97</v>
      </c>
      <c r="G1509">
        <v>2016</v>
      </c>
      <c r="H1509" s="9">
        <v>9.97906882897</v>
      </c>
      <c r="I1509" s="9">
        <v>20.150354364999998</v>
      </c>
      <c r="J1509" s="9">
        <v>2.9084423517400002</v>
      </c>
    </row>
    <row r="1510" spans="1:10" x14ac:dyDescent="0.25">
      <c r="A1510" t="s">
        <v>152</v>
      </c>
      <c r="B1510" t="s">
        <v>144</v>
      </c>
      <c r="C1510" s="7" t="s">
        <v>1</v>
      </c>
      <c r="D1510" t="s">
        <v>145</v>
      </c>
      <c r="E1510" t="s">
        <v>32</v>
      </c>
      <c r="F1510" t="s">
        <v>146</v>
      </c>
      <c r="G1510">
        <v>2016</v>
      </c>
      <c r="H1510" s="9">
        <v>3.5774503849899999E-6</v>
      </c>
      <c r="I1510" s="9">
        <v>7.2202128116799997E-6</v>
      </c>
      <c r="J1510" s="9">
        <v>1.0500908124299999E-6</v>
      </c>
    </row>
    <row r="1511" spans="1:10" x14ac:dyDescent="0.25">
      <c r="A1511" t="s">
        <v>152</v>
      </c>
      <c r="B1511" t="s">
        <v>144</v>
      </c>
      <c r="C1511" s="7" t="s">
        <v>3</v>
      </c>
      <c r="D1511" t="s">
        <v>145</v>
      </c>
      <c r="E1511" t="s">
        <v>32</v>
      </c>
      <c r="F1511" t="s">
        <v>146</v>
      </c>
      <c r="G1511">
        <v>2016</v>
      </c>
      <c r="H1511" s="9">
        <v>3.6948113230699999E-6</v>
      </c>
      <c r="I1511" s="9">
        <v>7.3849522763200003E-6</v>
      </c>
      <c r="J1511" s="9">
        <v>1.06086136494E-6</v>
      </c>
    </row>
    <row r="1512" spans="1:10" x14ac:dyDescent="0.25">
      <c r="A1512" t="s">
        <v>152</v>
      </c>
      <c r="B1512" t="s">
        <v>144</v>
      </c>
      <c r="C1512" s="7" t="s">
        <v>1</v>
      </c>
      <c r="D1512" t="s">
        <v>145</v>
      </c>
      <c r="E1512" t="s">
        <v>32</v>
      </c>
      <c r="F1512" t="s">
        <v>7</v>
      </c>
      <c r="G1512">
        <v>2016</v>
      </c>
      <c r="H1512" s="9">
        <v>3.06260935797</v>
      </c>
      <c r="I1512" s="9">
        <v>6.0684311041100001</v>
      </c>
      <c r="J1512" s="9">
        <v>0.91416433683599996</v>
      </c>
    </row>
    <row r="1513" spans="1:10" x14ac:dyDescent="0.25">
      <c r="A1513" t="s">
        <v>152</v>
      </c>
      <c r="B1513" t="s">
        <v>144</v>
      </c>
      <c r="C1513" s="7" t="s">
        <v>3</v>
      </c>
      <c r="D1513" t="s">
        <v>145</v>
      </c>
      <c r="E1513" t="s">
        <v>32</v>
      </c>
      <c r="F1513" t="s">
        <v>7</v>
      </c>
      <c r="G1513">
        <v>2016</v>
      </c>
      <c r="H1513" s="9">
        <v>3.1425077204099998</v>
      </c>
      <c r="I1513" s="9">
        <v>6.3455463877699998</v>
      </c>
      <c r="J1513" s="9">
        <v>0.91589733484999902</v>
      </c>
    </row>
    <row r="1514" spans="1:10" x14ac:dyDescent="0.25">
      <c r="A1514" t="s">
        <v>152</v>
      </c>
      <c r="B1514" t="s">
        <v>144</v>
      </c>
      <c r="C1514" s="7" t="s">
        <v>1</v>
      </c>
      <c r="D1514" t="s">
        <v>14</v>
      </c>
      <c r="E1514" t="s">
        <v>32</v>
      </c>
      <c r="F1514" t="s">
        <v>97</v>
      </c>
      <c r="G1514">
        <v>2016</v>
      </c>
      <c r="H1514" s="9">
        <v>12.7490971013</v>
      </c>
      <c r="I1514" s="9">
        <v>24.479138698100002</v>
      </c>
      <c r="J1514" s="9">
        <v>3.8645767958500001</v>
      </c>
    </row>
    <row r="1515" spans="1:10" x14ac:dyDescent="0.25">
      <c r="A1515" t="s">
        <v>152</v>
      </c>
      <c r="B1515" t="s">
        <v>144</v>
      </c>
      <c r="C1515" s="7" t="s">
        <v>3</v>
      </c>
      <c r="D1515" t="s">
        <v>14</v>
      </c>
      <c r="E1515" t="s">
        <v>32</v>
      </c>
      <c r="F1515" t="s">
        <v>97</v>
      </c>
      <c r="G1515">
        <v>2016</v>
      </c>
      <c r="H1515" s="9">
        <v>12.382943536100001</v>
      </c>
      <c r="I1515" s="9">
        <v>23.536306469199999</v>
      </c>
      <c r="J1515" s="9">
        <v>3.9834988977100001</v>
      </c>
    </row>
    <row r="1516" spans="1:10" x14ac:dyDescent="0.25">
      <c r="A1516" t="s">
        <v>152</v>
      </c>
      <c r="B1516" t="s">
        <v>144</v>
      </c>
      <c r="C1516" s="7" t="s">
        <v>1</v>
      </c>
      <c r="D1516" t="s">
        <v>14</v>
      </c>
      <c r="E1516" t="s">
        <v>32</v>
      </c>
      <c r="F1516" t="s">
        <v>146</v>
      </c>
      <c r="G1516">
        <v>2016</v>
      </c>
      <c r="H1516" s="9">
        <v>5.8396813166700003E-6</v>
      </c>
      <c r="I1516" s="9">
        <v>1.1304534386600001E-5</v>
      </c>
      <c r="J1516" s="9">
        <v>1.75698760421E-6</v>
      </c>
    </row>
    <row r="1517" spans="1:10" x14ac:dyDescent="0.25">
      <c r="A1517" t="s">
        <v>152</v>
      </c>
      <c r="B1517" t="s">
        <v>144</v>
      </c>
      <c r="C1517" s="7" t="s">
        <v>3</v>
      </c>
      <c r="D1517" t="s">
        <v>14</v>
      </c>
      <c r="E1517" t="s">
        <v>32</v>
      </c>
      <c r="F1517" t="s">
        <v>146</v>
      </c>
      <c r="G1517">
        <v>2016</v>
      </c>
      <c r="H1517" s="9">
        <v>5.84711769909E-6</v>
      </c>
      <c r="I1517" s="9">
        <v>1.12342623514E-5</v>
      </c>
      <c r="J1517" s="9">
        <v>1.86783716644E-6</v>
      </c>
    </row>
    <row r="1518" spans="1:10" x14ac:dyDescent="0.25">
      <c r="A1518" t="s">
        <v>152</v>
      </c>
      <c r="B1518" t="s">
        <v>144</v>
      </c>
      <c r="C1518" s="7" t="s">
        <v>1</v>
      </c>
      <c r="D1518" t="s">
        <v>14</v>
      </c>
      <c r="E1518" t="s">
        <v>32</v>
      </c>
      <c r="F1518" t="s">
        <v>7</v>
      </c>
      <c r="G1518">
        <v>2016</v>
      </c>
      <c r="H1518" s="9">
        <v>4.5330556999100002</v>
      </c>
      <c r="I1518" s="9">
        <v>8.7037770849899996</v>
      </c>
      <c r="J1518" s="9">
        <v>1.3740849044399901</v>
      </c>
    </row>
    <row r="1519" spans="1:10" x14ac:dyDescent="0.25">
      <c r="A1519" t="s">
        <v>152</v>
      </c>
      <c r="B1519" t="s">
        <v>144</v>
      </c>
      <c r="C1519" s="7" t="s">
        <v>3</v>
      </c>
      <c r="D1519" t="s">
        <v>14</v>
      </c>
      <c r="E1519" t="s">
        <v>32</v>
      </c>
      <c r="F1519" t="s">
        <v>7</v>
      </c>
      <c r="G1519">
        <v>2016</v>
      </c>
      <c r="H1519" s="9">
        <v>4.5973846496200004</v>
      </c>
      <c r="I1519" s="9">
        <v>8.7382659668099993</v>
      </c>
      <c r="J1519" s="9">
        <v>1.47894372858</v>
      </c>
    </row>
    <row r="1520" spans="1:10" x14ac:dyDescent="0.25">
      <c r="A1520" t="s">
        <v>152</v>
      </c>
      <c r="B1520" t="s">
        <v>144</v>
      </c>
      <c r="C1520" s="7" t="s">
        <v>1</v>
      </c>
      <c r="D1520" t="s">
        <v>15</v>
      </c>
      <c r="E1520" t="s">
        <v>32</v>
      </c>
      <c r="F1520" t="s">
        <v>97</v>
      </c>
      <c r="G1520">
        <v>2016</v>
      </c>
      <c r="H1520" s="9">
        <v>10.3851856275</v>
      </c>
      <c r="I1520" s="9">
        <v>20.6556079251</v>
      </c>
      <c r="J1520" s="9">
        <v>3.4465401503100002</v>
      </c>
    </row>
    <row r="1521" spans="1:10" x14ac:dyDescent="0.25">
      <c r="A1521" t="s">
        <v>152</v>
      </c>
      <c r="B1521" t="s">
        <v>144</v>
      </c>
      <c r="C1521" s="7" t="s">
        <v>3</v>
      </c>
      <c r="D1521" t="s">
        <v>15</v>
      </c>
      <c r="E1521" t="s">
        <v>32</v>
      </c>
      <c r="F1521" t="s">
        <v>97</v>
      </c>
      <c r="G1521">
        <v>2016</v>
      </c>
      <c r="H1521" s="9">
        <v>10.5885323581</v>
      </c>
      <c r="I1521" s="9">
        <v>20.5272139038</v>
      </c>
      <c r="J1521" s="9">
        <v>3.5018798148800001</v>
      </c>
    </row>
    <row r="1522" spans="1:10" x14ac:dyDescent="0.25">
      <c r="A1522" t="s">
        <v>152</v>
      </c>
      <c r="B1522" t="s">
        <v>144</v>
      </c>
      <c r="C1522" s="7" t="s">
        <v>1</v>
      </c>
      <c r="D1522" t="s">
        <v>15</v>
      </c>
      <c r="E1522" t="s">
        <v>32</v>
      </c>
      <c r="F1522" t="s">
        <v>146</v>
      </c>
      <c r="G1522">
        <v>2016</v>
      </c>
      <c r="H1522" s="9">
        <v>6.4730679122400004E-6</v>
      </c>
      <c r="I1522" s="9">
        <v>1.28917850396E-5</v>
      </c>
      <c r="J1522" s="9">
        <v>1.93015981056E-6</v>
      </c>
    </row>
    <row r="1523" spans="1:10" x14ac:dyDescent="0.25">
      <c r="A1523" t="s">
        <v>152</v>
      </c>
      <c r="B1523" t="s">
        <v>144</v>
      </c>
      <c r="C1523" s="7" t="s">
        <v>3</v>
      </c>
      <c r="D1523" t="s">
        <v>15</v>
      </c>
      <c r="E1523" t="s">
        <v>32</v>
      </c>
      <c r="F1523" t="s">
        <v>146</v>
      </c>
      <c r="G1523">
        <v>2016</v>
      </c>
      <c r="H1523" s="9">
        <v>6.3546877618400003E-6</v>
      </c>
      <c r="I1523" s="9">
        <v>1.27084744605E-5</v>
      </c>
      <c r="J1523" s="9">
        <v>1.88051467214E-6</v>
      </c>
    </row>
    <row r="1524" spans="1:10" x14ac:dyDescent="0.25">
      <c r="A1524" t="s">
        <v>152</v>
      </c>
      <c r="B1524" t="s">
        <v>144</v>
      </c>
      <c r="C1524" s="7" t="s">
        <v>1</v>
      </c>
      <c r="D1524" t="s">
        <v>15</v>
      </c>
      <c r="E1524" t="s">
        <v>32</v>
      </c>
      <c r="F1524" t="s">
        <v>7</v>
      </c>
      <c r="G1524">
        <v>2016</v>
      </c>
      <c r="H1524" s="9">
        <v>4.3600054328500004</v>
      </c>
      <c r="I1524" s="9">
        <v>8.6718298547899995</v>
      </c>
      <c r="J1524" s="9">
        <v>1.4469586119</v>
      </c>
    </row>
    <row r="1525" spans="1:10" x14ac:dyDescent="0.25">
      <c r="A1525" t="s">
        <v>152</v>
      </c>
      <c r="B1525" t="s">
        <v>144</v>
      </c>
      <c r="C1525" s="7" t="s">
        <v>3</v>
      </c>
      <c r="D1525" t="s">
        <v>15</v>
      </c>
      <c r="E1525" t="s">
        <v>32</v>
      </c>
      <c r="F1525" t="s">
        <v>7</v>
      </c>
      <c r="G1525">
        <v>2016</v>
      </c>
      <c r="H1525" s="9">
        <v>4.6515170198</v>
      </c>
      <c r="I1525" s="9">
        <v>9.01755612705999</v>
      </c>
      <c r="J1525" s="9">
        <v>1.53836745350999</v>
      </c>
    </row>
    <row r="1526" spans="1:10" x14ac:dyDescent="0.25">
      <c r="A1526" t="s">
        <v>152</v>
      </c>
      <c r="B1526" t="s">
        <v>144</v>
      </c>
      <c r="C1526" s="7" t="s">
        <v>1</v>
      </c>
      <c r="D1526" t="s">
        <v>16</v>
      </c>
      <c r="E1526" t="s">
        <v>32</v>
      </c>
      <c r="F1526" t="s">
        <v>97</v>
      </c>
      <c r="G1526">
        <v>2016</v>
      </c>
      <c r="H1526" s="9">
        <v>10.0609095084</v>
      </c>
      <c r="I1526" s="9">
        <v>18.302112365599999</v>
      </c>
      <c r="J1526" s="9">
        <v>3.9604226279599999</v>
      </c>
    </row>
    <row r="1527" spans="1:10" x14ac:dyDescent="0.25">
      <c r="A1527" t="s">
        <v>152</v>
      </c>
      <c r="B1527" t="s">
        <v>144</v>
      </c>
      <c r="C1527" s="7" t="s">
        <v>3</v>
      </c>
      <c r="D1527" t="s">
        <v>16</v>
      </c>
      <c r="E1527" t="s">
        <v>32</v>
      </c>
      <c r="F1527" t="s">
        <v>97</v>
      </c>
      <c r="G1527">
        <v>2016</v>
      </c>
      <c r="H1527" s="9">
        <v>11.0050848582</v>
      </c>
      <c r="I1527" s="9">
        <v>19.451265335399999</v>
      </c>
      <c r="J1527" s="9">
        <v>4.4619873643199996</v>
      </c>
    </row>
    <row r="1528" spans="1:10" x14ac:dyDescent="0.25">
      <c r="A1528" t="s">
        <v>152</v>
      </c>
      <c r="B1528" t="s">
        <v>144</v>
      </c>
      <c r="C1528" s="7" t="s">
        <v>1</v>
      </c>
      <c r="D1528" t="s">
        <v>16</v>
      </c>
      <c r="E1528" t="s">
        <v>32</v>
      </c>
      <c r="F1528" t="s">
        <v>146</v>
      </c>
      <c r="G1528">
        <v>2016</v>
      </c>
      <c r="H1528" s="9">
        <v>6.5171682899799999E-6</v>
      </c>
      <c r="I1528" s="9">
        <v>1.2750931332600001E-5</v>
      </c>
      <c r="J1528" s="9">
        <v>2.5057285099499999E-6</v>
      </c>
    </row>
    <row r="1529" spans="1:10" x14ac:dyDescent="0.25">
      <c r="A1529" t="s">
        <v>152</v>
      </c>
      <c r="B1529" t="s">
        <v>144</v>
      </c>
      <c r="C1529" s="7" t="s">
        <v>3</v>
      </c>
      <c r="D1529" t="s">
        <v>16</v>
      </c>
      <c r="E1529" t="s">
        <v>32</v>
      </c>
      <c r="F1529" t="s">
        <v>146</v>
      </c>
      <c r="G1529">
        <v>2016</v>
      </c>
      <c r="H1529" s="9">
        <v>6.4391707743900004E-6</v>
      </c>
      <c r="I1529" s="9">
        <v>1.21011426134E-5</v>
      </c>
      <c r="J1529" s="9">
        <v>2.4336178522200001E-6</v>
      </c>
    </row>
    <row r="1530" spans="1:10" x14ac:dyDescent="0.25">
      <c r="A1530" t="s">
        <v>152</v>
      </c>
      <c r="B1530" t="s">
        <v>144</v>
      </c>
      <c r="C1530" s="7" t="s">
        <v>1</v>
      </c>
      <c r="D1530" t="s">
        <v>16</v>
      </c>
      <c r="E1530" t="s">
        <v>32</v>
      </c>
      <c r="F1530" t="s">
        <v>7</v>
      </c>
      <c r="G1530">
        <v>2016</v>
      </c>
      <c r="H1530" s="9">
        <v>4.05908973921</v>
      </c>
      <c r="I1530" s="9">
        <v>7.3840159726300003</v>
      </c>
      <c r="J1530" s="9">
        <v>1.5978387280699999</v>
      </c>
    </row>
    <row r="1531" spans="1:10" x14ac:dyDescent="0.25">
      <c r="A1531" t="s">
        <v>152</v>
      </c>
      <c r="B1531" t="s">
        <v>144</v>
      </c>
      <c r="C1531" s="7" t="s">
        <v>3</v>
      </c>
      <c r="D1531" t="s">
        <v>16</v>
      </c>
      <c r="E1531" t="s">
        <v>32</v>
      </c>
      <c r="F1531" t="s">
        <v>7</v>
      </c>
      <c r="G1531">
        <v>2016</v>
      </c>
      <c r="H1531" s="9">
        <v>4.7247682517799996</v>
      </c>
      <c r="I1531" s="9">
        <v>8.3509325096100007</v>
      </c>
      <c r="J1531" s="9">
        <v>1.91564685874</v>
      </c>
    </row>
    <row r="1532" spans="1:10" x14ac:dyDescent="0.25">
      <c r="A1532" t="s">
        <v>152</v>
      </c>
      <c r="B1532" t="s">
        <v>144</v>
      </c>
      <c r="C1532" s="7" t="s">
        <v>1</v>
      </c>
      <c r="D1532" t="s">
        <v>17</v>
      </c>
      <c r="E1532" t="s">
        <v>32</v>
      </c>
      <c r="F1532" t="s">
        <v>97</v>
      </c>
      <c r="G1532">
        <v>2016</v>
      </c>
      <c r="H1532" s="9">
        <v>12.586596909300001</v>
      </c>
      <c r="I1532" s="9">
        <v>23.3261115703</v>
      </c>
      <c r="J1532" s="9">
        <v>4.9735527052100004</v>
      </c>
    </row>
    <row r="1533" spans="1:10" x14ac:dyDescent="0.25">
      <c r="A1533" t="s">
        <v>152</v>
      </c>
      <c r="B1533" t="s">
        <v>144</v>
      </c>
      <c r="C1533" s="7" t="s">
        <v>3</v>
      </c>
      <c r="D1533" t="s">
        <v>17</v>
      </c>
      <c r="E1533" t="s">
        <v>32</v>
      </c>
      <c r="F1533" t="s">
        <v>97</v>
      </c>
      <c r="G1533">
        <v>2016</v>
      </c>
      <c r="H1533" s="9">
        <v>15.5593891618</v>
      </c>
      <c r="I1533" s="9">
        <v>27.707580246500001</v>
      </c>
      <c r="J1533" s="9">
        <v>6.4011296464900003</v>
      </c>
    </row>
    <row r="1534" spans="1:10" x14ac:dyDescent="0.25">
      <c r="A1534" t="s">
        <v>152</v>
      </c>
      <c r="B1534" t="s">
        <v>144</v>
      </c>
      <c r="C1534" s="7" t="s">
        <v>1</v>
      </c>
      <c r="D1534" t="s">
        <v>17</v>
      </c>
      <c r="E1534" t="s">
        <v>32</v>
      </c>
      <c r="F1534" t="s">
        <v>146</v>
      </c>
      <c r="G1534">
        <v>2016</v>
      </c>
      <c r="H1534" s="9">
        <v>7.2320366068499997E-6</v>
      </c>
      <c r="I1534" s="9">
        <v>1.36415423972E-5</v>
      </c>
      <c r="J1534" s="9">
        <v>2.8193779598800002E-6</v>
      </c>
    </row>
    <row r="1535" spans="1:10" x14ac:dyDescent="0.25">
      <c r="A1535" t="s">
        <v>152</v>
      </c>
      <c r="B1535" t="s">
        <v>144</v>
      </c>
      <c r="C1535" s="7" t="s">
        <v>3</v>
      </c>
      <c r="D1535" t="s">
        <v>17</v>
      </c>
      <c r="E1535" t="s">
        <v>32</v>
      </c>
      <c r="F1535" t="s">
        <v>146</v>
      </c>
      <c r="G1535">
        <v>2016</v>
      </c>
      <c r="H1535" s="9">
        <v>7.0297759525699998E-6</v>
      </c>
      <c r="I1535" s="9">
        <v>1.2913935381400001E-5</v>
      </c>
      <c r="J1535" s="9">
        <v>2.8376598954600001E-6</v>
      </c>
    </row>
    <row r="1536" spans="1:10" x14ac:dyDescent="0.25">
      <c r="A1536" t="s">
        <v>152</v>
      </c>
      <c r="B1536" t="s">
        <v>144</v>
      </c>
      <c r="C1536" s="7" t="s">
        <v>1</v>
      </c>
      <c r="D1536" t="s">
        <v>17</v>
      </c>
      <c r="E1536" t="s">
        <v>32</v>
      </c>
      <c r="F1536" t="s">
        <v>7</v>
      </c>
      <c r="G1536">
        <v>2016</v>
      </c>
      <c r="H1536" s="9">
        <v>4.2682887127099898</v>
      </c>
      <c r="I1536" s="9">
        <v>7.9102063444799997</v>
      </c>
      <c r="J1536" s="9">
        <v>1.6866003596299901</v>
      </c>
    </row>
    <row r="1537" spans="1:10" x14ac:dyDescent="0.25">
      <c r="A1537" t="s">
        <v>152</v>
      </c>
      <c r="B1537" t="s">
        <v>144</v>
      </c>
      <c r="C1537" s="7" t="s">
        <v>3</v>
      </c>
      <c r="D1537" t="s">
        <v>17</v>
      </c>
      <c r="E1537" t="s">
        <v>32</v>
      </c>
      <c r="F1537" t="s">
        <v>7</v>
      </c>
      <c r="G1537">
        <v>2016</v>
      </c>
      <c r="H1537" s="9">
        <v>5.1657143148999998</v>
      </c>
      <c r="I1537" s="9">
        <v>9.1989115010799996</v>
      </c>
      <c r="J1537" s="9">
        <v>2.1251738549999999</v>
      </c>
    </row>
    <row r="1538" spans="1:10" x14ac:dyDescent="0.25">
      <c r="A1538" t="s">
        <v>152</v>
      </c>
      <c r="B1538" t="s">
        <v>144</v>
      </c>
      <c r="C1538" s="7" t="s">
        <v>1</v>
      </c>
      <c r="D1538" t="s">
        <v>18</v>
      </c>
      <c r="E1538" t="s">
        <v>32</v>
      </c>
      <c r="F1538" t="s">
        <v>97</v>
      </c>
      <c r="G1538">
        <v>2016</v>
      </c>
      <c r="H1538" s="9">
        <v>20.534440672999999</v>
      </c>
      <c r="I1538" s="9">
        <v>40.289377615100001</v>
      </c>
      <c r="J1538" s="9">
        <v>7.2702903912399996</v>
      </c>
    </row>
    <row r="1539" spans="1:10" x14ac:dyDescent="0.25">
      <c r="A1539" t="s">
        <v>152</v>
      </c>
      <c r="B1539" t="s">
        <v>144</v>
      </c>
      <c r="C1539" s="7" t="s">
        <v>3</v>
      </c>
      <c r="D1539" t="s">
        <v>18</v>
      </c>
      <c r="E1539" t="s">
        <v>32</v>
      </c>
      <c r="F1539" t="s">
        <v>97</v>
      </c>
      <c r="G1539">
        <v>2016</v>
      </c>
      <c r="H1539" s="9">
        <v>25.5161823816</v>
      </c>
      <c r="I1539" s="9">
        <v>46.273534272100001</v>
      </c>
      <c r="J1539" s="9">
        <v>9.7646759405600001</v>
      </c>
    </row>
    <row r="1540" spans="1:10" x14ac:dyDescent="0.25">
      <c r="A1540" t="s">
        <v>152</v>
      </c>
      <c r="B1540" t="s">
        <v>144</v>
      </c>
      <c r="C1540" s="7" t="s">
        <v>1</v>
      </c>
      <c r="D1540" t="s">
        <v>18</v>
      </c>
      <c r="E1540" t="s">
        <v>32</v>
      </c>
      <c r="F1540" t="s">
        <v>146</v>
      </c>
      <c r="G1540">
        <v>2016</v>
      </c>
      <c r="H1540" s="9">
        <v>8.1501265963700005E-6</v>
      </c>
      <c r="I1540" s="9">
        <v>1.5724103555099998E-5</v>
      </c>
      <c r="J1540" s="9">
        <v>2.7613617431100001E-6</v>
      </c>
    </row>
    <row r="1541" spans="1:10" x14ac:dyDescent="0.25">
      <c r="A1541" t="s">
        <v>152</v>
      </c>
      <c r="B1541" t="s">
        <v>144</v>
      </c>
      <c r="C1541" s="7" t="s">
        <v>3</v>
      </c>
      <c r="D1541" t="s">
        <v>18</v>
      </c>
      <c r="E1541" t="s">
        <v>32</v>
      </c>
      <c r="F1541" t="s">
        <v>146</v>
      </c>
      <c r="G1541">
        <v>2016</v>
      </c>
      <c r="H1541" s="9">
        <v>7.8583437555899993E-6</v>
      </c>
      <c r="I1541" s="9">
        <v>1.44305775811E-5</v>
      </c>
      <c r="J1541" s="9">
        <v>2.9401724219100001E-6</v>
      </c>
    </row>
    <row r="1542" spans="1:10" x14ac:dyDescent="0.25">
      <c r="A1542" t="s">
        <v>152</v>
      </c>
      <c r="B1542" t="s">
        <v>144</v>
      </c>
      <c r="C1542" s="7" t="s">
        <v>1</v>
      </c>
      <c r="D1542" t="s">
        <v>18</v>
      </c>
      <c r="E1542" t="s">
        <v>32</v>
      </c>
      <c r="F1542" t="s">
        <v>7</v>
      </c>
      <c r="G1542">
        <v>2016</v>
      </c>
      <c r="H1542" s="9">
        <v>4.9966787105700003</v>
      </c>
      <c r="I1542" s="9">
        <v>9.8036795156800007</v>
      </c>
      <c r="J1542" s="9">
        <v>1.76909153728999</v>
      </c>
    </row>
    <row r="1543" spans="1:10" x14ac:dyDescent="0.25">
      <c r="A1543" t="s">
        <v>152</v>
      </c>
      <c r="B1543" t="s">
        <v>144</v>
      </c>
      <c r="C1543" s="7" t="s">
        <v>3</v>
      </c>
      <c r="D1543" t="s">
        <v>18</v>
      </c>
      <c r="E1543" t="s">
        <v>32</v>
      </c>
      <c r="F1543" t="s">
        <v>7</v>
      </c>
      <c r="G1543">
        <v>2016</v>
      </c>
      <c r="H1543" s="9">
        <v>5.9723975099000004</v>
      </c>
      <c r="I1543" s="9">
        <v>10.8309282607</v>
      </c>
      <c r="J1543" s="9">
        <v>2.2855506125599998</v>
      </c>
    </row>
    <row r="1544" spans="1:10" x14ac:dyDescent="0.25">
      <c r="A1544" t="s">
        <v>152</v>
      </c>
      <c r="B1544" t="s">
        <v>144</v>
      </c>
      <c r="C1544" s="7" t="s">
        <v>1</v>
      </c>
      <c r="D1544" t="s">
        <v>19</v>
      </c>
      <c r="E1544" t="s">
        <v>32</v>
      </c>
      <c r="F1544" t="s">
        <v>97</v>
      </c>
      <c r="G1544">
        <v>2016</v>
      </c>
      <c r="H1544" s="9">
        <v>39.4781093426</v>
      </c>
      <c r="I1544" s="9">
        <v>62.346853638299997</v>
      </c>
      <c r="J1544" s="9">
        <v>21.980763523699999</v>
      </c>
    </row>
    <row r="1545" spans="1:10" x14ac:dyDescent="0.25">
      <c r="A1545" t="s">
        <v>152</v>
      </c>
      <c r="B1545" t="s">
        <v>144</v>
      </c>
      <c r="C1545" s="7" t="s">
        <v>3</v>
      </c>
      <c r="D1545" t="s">
        <v>19</v>
      </c>
      <c r="E1545" t="s">
        <v>32</v>
      </c>
      <c r="F1545" t="s">
        <v>97</v>
      </c>
      <c r="G1545">
        <v>2016</v>
      </c>
      <c r="H1545" s="9">
        <v>43.548675578100003</v>
      </c>
      <c r="I1545" s="9">
        <v>65.472839973800006</v>
      </c>
      <c r="J1545" s="9">
        <v>24.6842578145</v>
      </c>
    </row>
    <row r="1546" spans="1:10" x14ac:dyDescent="0.25">
      <c r="A1546" t="s">
        <v>152</v>
      </c>
      <c r="B1546" t="s">
        <v>144</v>
      </c>
      <c r="C1546" s="7" t="s">
        <v>1</v>
      </c>
      <c r="D1546" t="s">
        <v>19</v>
      </c>
      <c r="E1546" t="s">
        <v>32</v>
      </c>
      <c r="F1546" t="s">
        <v>146</v>
      </c>
      <c r="G1546">
        <v>2016</v>
      </c>
      <c r="H1546" s="9">
        <v>1.4222565353000001E-5</v>
      </c>
      <c r="I1546" s="9">
        <v>2.3786548630799999E-5</v>
      </c>
      <c r="J1546" s="9">
        <v>7.6403942432399993E-6</v>
      </c>
    </row>
    <row r="1547" spans="1:10" x14ac:dyDescent="0.25">
      <c r="A1547" t="s">
        <v>152</v>
      </c>
      <c r="B1547" t="s">
        <v>144</v>
      </c>
      <c r="C1547" s="7" t="s">
        <v>3</v>
      </c>
      <c r="D1547" t="s">
        <v>19</v>
      </c>
      <c r="E1547" t="s">
        <v>32</v>
      </c>
      <c r="F1547" t="s">
        <v>146</v>
      </c>
      <c r="G1547">
        <v>2016</v>
      </c>
      <c r="H1547" s="9">
        <v>1.34799589411E-5</v>
      </c>
      <c r="I1547" s="9">
        <v>2.1545125349799999E-5</v>
      </c>
      <c r="J1547" s="9">
        <v>7.3981938844499998E-6</v>
      </c>
    </row>
    <row r="1548" spans="1:10" x14ac:dyDescent="0.25">
      <c r="A1548" t="s">
        <v>152</v>
      </c>
      <c r="B1548" t="s">
        <v>144</v>
      </c>
      <c r="C1548" s="7" t="s">
        <v>1</v>
      </c>
      <c r="D1548" t="s">
        <v>19</v>
      </c>
      <c r="E1548" t="s">
        <v>32</v>
      </c>
      <c r="F1548" t="s">
        <v>7</v>
      </c>
      <c r="G1548">
        <v>2016</v>
      </c>
      <c r="H1548" s="9">
        <v>8.95722795713999</v>
      </c>
      <c r="I1548" s="9">
        <v>14.145940364099999</v>
      </c>
      <c r="J1548" s="9">
        <v>4.9872375560100002</v>
      </c>
    </row>
    <row r="1549" spans="1:10" x14ac:dyDescent="0.25">
      <c r="A1549" t="s">
        <v>152</v>
      </c>
      <c r="B1549" t="s">
        <v>144</v>
      </c>
      <c r="C1549" s="7" t="s">
        <v>3</v>
      </c>
      <c r="D1549" t="s">
        <v>19</v>
      </c>
      <c r="E1549" t="s">
        <v>32</v>
      </c>
      <c r="F1549" t="s">
        <v>7</v>
      </c>
      <c r="G1549">
        <v>2016</v>
      </c>
      <c r="H1549" s="9">
        <v>10.346191559399999</v>
      </c>
      <c r="I1549" s="9">
        <v>15.554882790600001</v>
      </c>
      <c r="J1549" s="9">
        <v>5.8644277112699896</v>
      </c>
    </row>
    <row r="1550" spans="1:10" x14ac:dyDescent="0.25">
      <c r="A1550" t="s">
        <v>152</v>
      </c>
      <c r="B1550" t="s">
        <v>144</v>
      </c>
      <c r="C1550" s="7" t="s">
        <v>1</v>
      </c>
      <c r="D1550" t="s">
        <v>20</v>
      </c>
      <c r="E1550" t="s">
        <v>32</v>
      </c>
      <c r="F1550" t="s">
        <v>97</v>
      </c>
      <c r="G1550">
        <v>2016</v>
      </c>
      <c r="H1550" s="9">
        <v>58.559365714199998</v>
      </c>
      <c r="I1550" s="9">
        <v>94.643458341799999</v>
      </c>
      <c r="J1550" s="9">
        <v>28.9913989153</v>
      </c>
    </row>
    <row r="1551" spans="1:10" x14ac:dyDescent="0.25">
      <c r="A1551" t="s">
        <v>152</v>
      </c>
      <c r="B1551" t="s">
        <v>144</v>
      </c>
      <c r="C1551" s="7" t="s">
        <v>3</v>
      </c>
      <c r="D1551" t="s">
        <v>20</v>
      </c>
      <c r="E1551" t="s">
        <v>32</v>
      </c>
      <c r="F1551" t="s">
        <v>97</v>
      </c>
      <c r="G1551">
        <v>2016</v>
      </c>
      <c r="H1551" s="9">
        <v>62.555770062500002</v>
      </c>
      <c r="I1551" s="9">
        <v>97.480808314399994</v>
      </c>
      <c r="J1551" s="9">
        <v>33.463660042400001</v>
      </c>
    </row>
    <row r="1552" spans="1:10" x14ac:dyDescent="0.25">
      <c r="A1552" t="s">
        <v>152</v>
      </c>
      <c r="B1552" t="s">
        <v>144</v>
      </c>
      <c r="C1552" s="7" t="s">
        <v>1</v>
      </c>
      <c r="D1552" t="s">
        <v>20</v>
      </c>
      <c r="E1552" t="s">
        <v>32</v>
      </c>
      <c r="F1552" t="s">
        <v>146</v>
      </c>
      <c r="G1552">
        <v>2016</v>
      </c>
      <c r="H1552" s="9">
        <v>2.5296490729600001E-5</v>
      </c>
      <c r="I1552" s="9">
        <v>4.2684809507400003E-5</v>
      </c>
      <c r="J1552" s="9">
        <v>1.2228355806400001E-5</v>
      </c>
    </row>
    <row r="1553" spans="1:10" x14ac:dyDescent="0.25">
      <c r="A1553" t="s">
        <v>152</v>
      </c>
      <c r="B1553" t="s">
        <v>144</v>
      </c>
      <c r="C1553" s="7" t="s">
        <v>3</v>
      </c>
      <c r="D1553" t="s">
        <v>20</v>
      </c>
      <c r="E1553" t="s">
        <v>32</v>
      </c>
      <c r="F1553" t="s">
        <v>146</v>
      </c>
      <c r="G1553">
        <v>2016</v>
      </c>
      <c r="H1553" s="9">
        <v>2.4529882578100001E-5</v>
      </c>
      <c r="I1553" s="9">
        <v>4.0549669690500003E-5</v>
      </c>
      <c r="J1553" s="9">
        <v>1.28963218856E-5</v>
      </c>
    </row>
    <row r="1554" spans="1:10" x14ac:dyDescent="0.25">
      <c r="A1554" t="s">
        <v>152</v>
      </c>
      <c r="B1554" t="s">
        <v>144</v>
      </c>
      <c r="C1554" s="7" t="s">
        <v>1</v>
      </c>
      <c r="D1554" t="s">
        <v>20</v>
      </c>
      <c r="E1554" t="s">
        <v>32</v>
      </c>
      <c r="F1554" t="s">
        <v>7</v>
      </c>
      <c r="G1554">
        <v>2016</v>
      </c>
      <c r="H1554" s="9">
        <v>16.149389187200001</v>
      </c>
      <c r="I1554" s="9">
        <v>26.1005908132</v>
      </c>
      <c r="J1554" s="9">
        <v>7.9951922028799904</v>
      </c>
    </row>
    <row r="1555" spans="1:10" x14ac:dyDescent="0.25">
      <c r="A1555" t="s">
        <v>152</v>
      </c>
      <c r="B1555" t="s">
        <v>144</v>
      </c>
      <c r="C1555" s="7" t="s">
        <v>3</v>
      </c>
      <c r="D1555" t="s">
        <v>20</v>
      </c>
      <c r="E1555" t="s">
        <v>32</v>
      </c>
      <c r="F1555" t="s">
        <v>7</v>
      </c>
      <c r="G1555">
        <v>2016</v>
      </c>
      <c r="H1555" s="9">
        <v>18.2870164112</v>
      </c>
      <c r="I1555" s="9">
        <v>28.496702057099998</v>
      </c>
      <c r="J1555" s="9">
        <v>9.7824788946299996</v>
      </c>
    </row>
    <row r="1556" spans="1:10" x14ac:dyDescent="0.25">
      <c r="A1556" t="s">
        <v>152</v>
      </c>
      <c r="B1556" t="s">
        <v>144</v>
      </c>
      <c r="C1556" s="7" t="s">
        <v>1</v>
      </c>
      <c r="D1556" t="s">
        <v>21</v>
      </c>
      <c r="E1556" t="s">
        <v>32</v>
      </c>
      <c r="F1556" t="s">
        <v>97</v>
      </c>
      <c r="G1556">
        <v>2016</v>
      </c>
      <c r="H1556" s="9">
        <v>101.539295477</v>
      </c>
      <c r="I1556" s="9">
        <v>139.04587740599999</v>
      </c>
      <c r="J1556" s="9">
        <v>68.378953174499998</v>
      </c>
    </row>
    <row r="1557" spans="1:10" x14ac:dyDescent="0.25">
      <c r="A1557" t="s">
        <v>152</v>
      </c>
      <c r="B1557" t="s">
        <v>144</v>
      </c>
      <c r="C1557" s="7" t="s">
        <v>3</v>
      </c>
      <c r="D1557" t="s">
        <v>21</v>
      </c>
      <c r="E1557" t="s">
        <v>32</v>
      </c>
      <c r="F1557" t="s">
        <v>97</v>
      </c>
      <c r="G1557">
        <v>2016</v>
      </c>
      <c r="H1557" s="9">
        <v>99.6717527383</v>
      </c>
      <c r="I1557" s="9">
        <v>135.95544697599999</v>
      </c>
      <c r="J1557" s="9">
        <v>67.011184457499994</v>
      </c>
    </row>
    <row r="1558" spans="1:10" x14ac:dyDescent="0.25">
      <c r="A1558" t="s">
        <v>152</v>
      </c>
      <c r="B1558" t="s">
        <v>144</v>
      </c>
      <c r="C1558" s="7" t="s">
        <v>1</v>
      </c>
      <c r="D1558" t="s">
        <v>21</v>
      </c>
      <c r="E1558" t="s">
        <v>32</v>
      </c>
      <c r="F1558" t="s">
        <v>146</v>
      </c>
      <c r="G1558">
        <v>2016</v>
      </c>
      <c r="H1558" s="9">
        <v>4.83389880278E-5</v>
      </c>
      <c r="I1558" s="9">
        <v>6.8410238522699995E-5</v>
      </c>
      <c r="J1558" s="9">
        <v>3.1616117164000002E-5</v>
      </c>
    </row>
    <row r="1559" spans="1:10" x14ac:dyDescent="0.25">
      <c r="A1559" t="s">
        <v>152</v>
      </c>
      <c r="B1559" t="s">
        <v>144</v>
      </c>
      <c r="C1559" s="7" t="s">
        <v>3</v>
      </c>
      <c r="D1559" t="s">
        <v>21</v>
      </c>
      <c r="E1559" t="s">
        <v>32</v>
      </c>
      <c r="F1559" t="s">
        <v>146</v>
      </c>
      <c r="G1559">
        <v>2016</v>
      </c>
      <c r="H1559" s="9">
        <v>4.3328137321799998E-5</v>
      </c>
      <c r="I1559" s="9">
        <v>6.1594501847599996E-5</v>
      </c>
      <c r="J1559" s="9">
        <v>2.81603906246E-5</v>
      </c>
    </row>
    <row r="1560" spans="1:10" x14ac:dyDescent="0.25">
      <c r="A1560" t="s">
        <v>152</v>
      </c>
      <c r="B1560" t="s">
        <v>144</v>
      </c>
      <c r="C1560" s="7" t="s">
        <v>1</v>
      </c>
      <c r="D1560" t="s">
        <v>21</v>
      </c>
      <c r="E1560" t="s">
        <v>32</v>
      </c>
      <c r="F1560" t="s">
        <v>7</v>
      </c>
      <c r="G1560">
        <v>2016</v>
      </c>
      <c r="H1560" s="9">
        <v>29.9305258447</v>
      </c>
      <c r="I1560" s="9">
        <v>40.986262587100001</v>
      </c>
      <c r="J1560" s="9">
        <v>20.1559210709</v>
      </c>
    </row>
    <row r="1561" spans="1:10" x14ac:dyDescent="0.25">
      <c r="A1561" t="s">
        <v>152</v>
      </c>
      <c r="B1561" t="s">
        <v>144</v>
      </c>
      <c r="C1561" s="7" t="s">
        <v>3</v>
      </c>
      <c r="D1561" t="s">
        <v>21</v>
      </c>
      <c r="E1561" t="s">
        <v>32</v>
      </c>
      <c r="F1561" t="s">
        <v>7</v>
      </c>
      <c r="G1561">
        <v>2016</v>
      </c>
      <c r="H1561" s="9">
        <v>30.317175701</v>
      </c>
      <c r="I1561" s="9">
        <v>41.3535937738</v>
      </c>
      <c r="J1561" s="9">
        <v>20.382804529000001</v>
      </c>
    </row>
    <row r="1562" spans="1:10" x14ac:dyDescent="0.25">
      <c r="A1562" t="s">
        <v>152</v>
      </c>
      <c r="B1562" t="s">
        <v>144</v>
      </c>
      <c r="C1562" s="7" t="s">
        <v>1</v>
      </c>
      <c r="D1562" t="s">
        <v>22</v>
      </c>
      <c r="E1562" t="s">
        <v>32</v>
      </c>
      <c r="F1562" t="s">
        <v>97</v>
      </c>
      <c r="G1562">
        <v>2016</v>
      </c>
      <c r="H1562" s="9">
        <v>157.90091747400001</v>
      </c>
      <c r="I1562" s="9">
        <v>230.80224059299999</v>
      </c>
      <c r="J1562" s="9">
        <v>100.644430707</v>
      </c>
    </row>
    <row r="1563" spans="1:10" x14ac:dyDescent="0.25">
      <c r="A1563" t="s">
        <v>152</v>
      </c>
      <c r="B1563" t="s">
        <v>144</v>
      </c>
      <c r="C1563" s="7" t="s">
        <v>3</v>
      </c>
      <c r="D1563" t="s">
        <v>22</v>
      </c>
      <c r="E1563" t="s">
        <v>32</v>
      </c>
      <c r="F1563" t="s">
        <v>97</v>
      </c>
      <c r="G1563">
        <v>2016</v>
      </c>
      <c r="H1563" s="9">
        <v>147.08842498199999</v>
      </c>
      <c r="I1563" s="9">
        <v>215.06639082500001</v>
      </c>
      <c r="J1563" s="9">
        <v>95.707530107400004</v>
      </c>
    </row>
    <row r="1564" spans="1:10" x14ac:dyDescent="0.25">
      <c r="A1564" t="s">
        <v>152</v>
      </c>
      <c r="B1564" t="s">
        <v>144</v>
      </c>
      <c r="C1564" s="7" t="s">
        <v>1</v>
      </c>
      <c r="D1564" t="s">
        <v>22</v>
      </c>
      <c r="E1564" t="s">
        <v>32</v>
      </c>
      <c r="F1564" t="s">
        <v>146</v>
      </c>
      <c r="G1564">
        <v>2016</v>
      </c>
      <c r="H1564" s="9">
        <v>8.4691116086399993E-5</v>
      </c>
      <c r="I1564" s="9">
        <v>1.25301473371E-4</v>
      </c>
      <c r="J1564" s="9">
        <v>5.2655582238499997E-5</v>
      </c>
    </row>
    <row r="1565" spans="1:10" x14ac:dyDescent="0.25">
      <c r="A1565" t="s">
        <v>152</v>
      </c>
      <c r="B1565" t="s">
        <v>144</v>
      </c>
      <c r="C1565" s="7" t="s">
        <v>3</v>
      </c>
      <c r="D1565" t="s">
        <v>22</v>
      </c>
      <c r="E1565" t="s">
        <v>32</v>
      </c>
      <c r="F1565" t="s">
        <v>146</v>
      </c>
      <c r="G1565">
        <v>2016</v>
      </c>
      <c r="H1565" s="9">
        <v>7.0726817006000004E-5</v>
      </c>
      <c r="I1565" s="9">
        <v>1.0526218562E-4</v>
      </c>
      <c r="J1565" s="9">
        <v>4.4263412698400003E-5</v>
      </c>
    </row>
    <row r="1566" spans="1:10" x14ac:dyDescent="0.25">
      <c r="A1566" t="s">
        <v>152</v>
      </c>
      <c r="B1566" t="s">
        <v>144</v>
      </c>
      <c r="C1566" s="7" t="s">
        <v>1</v>
      </c>
      <c r="D1566" t="s">
        <v>22</v>
      </c>
      <c r="E1566" t="s">
        <v>32</v>
      </c>
      <c r="F1566" t="s">
        <v>7</v>
      </c>
      <c r="G1566">
        <v>2016</v>
      </c>
      <c r="H1566" s="9">
        <v>50.291975054399998</v>
      </c>
      <c r="I1566" s="9">
        <v>73.511292474499996</v>
      </c>
      <c r="J1566" s="9">
        <v>32.055590806299897</v>
      </c>
    </row>
    <row r="1567" spans="1:10" x14ac:dyDescent="0.25">
      <c r="A1567" t="s">
        <v>152</v>
      </c>
      <c r="B1567" t="s">
        <v>144</v>
      </c>
      <c r="C1567" s="7" t="s">
        <v>3</v>
      </c>
      <c r="D1567" t="s">
        <v>22</v>
      </c>
      <c r="E1567" t="s">
        <v>32</v>
      </c>
      <c r="F1567" t="s">
        <v>7</v>
      </c>
      <c r="G1567">
        <v>2016</v>
      </c>
      <c r="H1567" s="9">
        <v>46.432944794299999</v>
      </c>
      <c r="I1567" s="9">
        <v>67.892261770399998</v>
      </c>
      <c r="J1567" s="9">
        <v>30.2129991698</v>
      </c>
    </row>
    <row r="1568" spans="1:10" x14ac:dyDescent="0.25">
      <c r="A1568" t="s">
        <v>152</v>
      </c>
      <c r="B1568" t="s">
        <v>144</v>
      </c>
      <c r="C1568" s="7" t="s">
        <v>1</v>
      </c>
      <c r="D1568" t="s">
        <v>23</v>
      </c>
      <c r="E1568" t="s">
        <v>32</v>
      </c>
      <c r="F1568" t="s">
        <v>97</v>
      </c>
      <c r="G1568">
        <v>2016</v>
      </c>
      <c r="H1568" s="9">
        <v>230.21123082599999</v>
      </c>
      <c r="I1568" s="9">
        <v>294.47263571100001</v>
      </c>
      <c r="J1568" s="9">
        <v>172.693282436</v>
      </c>
    </row>
    <row r="1569" spans="1:10" x14ac:dyDescent="0.25">
      <c r="A1569" t="s">
        <v>152</v>
      </c>
      <c r="B1569" t="s">
        <v>144</v>
      </c>
      <c r="C1569" s="7" t="s">
        <v>3</v>
      </c>
      <c r="D1569" t="s">
        <v>23</v>
      </c>
      <c r="E1569" t="s">
        <v>32</v>
      </c>
      <c r="F1569" t="s">
        <v>97</v>
      </c>
      <c r="G1569">
        <v>2016</v>
      </c>
      <c r="H1569" s="9">
        <v>189.91473175199999</v>
      </c>
      <c r="I1569" s="9">
        <v>249.57293260599999</v>
      </c>
      <c r="J1569" s="9">
        <v>140.414098548</v>
      </c>
    </row>
    <row r="1570" spans="1:10" x14ac:dyDescent="0.25">
      <c r="A1570" t="s">
        <v>152</v>
      </c>
      <c r="B1570" t="s">
        <v>144</v>
      </c>
      <c r="C1570" s="7" t="s">
        <v>1</v>
      </c>
      <c r="D1570" t="s">
        <v>23</v>
      </c>
      <c r="E1570" t="s">
        <v>32</v>
      </c>
      <c r="F1570" t="s">
        <v>146</v>
      </c>
      <c r="G1570">
        <v>2016</v>
      </c>
      <c r="H1570" s="9">
        <v>1.4840373621900001E-4</v>
      </c>
      <c r="I1570" s="9">
        <v>2.0018529529900001E-4</v>
      </c>
      <c r="J1570" s="9">
        <v>1.0426639788000001E-4</v>
      </c>
    </row>
    <row r="1571" spans="1:10" x14ac:dyDescent="0.25">
      <c r="A1571" t="s">
        <v>152</v>
      </c>
      <c r="B1571" t="s">
        <v>144</v>
      </c>
      <c r="C1571" s="7" t="s">
        <v>3</v>
      </c>
      <c r="D1571" t="s">
        <v>23</v>
      </c>
      <c r="E1571" t="s">
        <v>32</v>
      </c>
      <c r="F1571" t="s">
        <v>146</v>
      </c>
      <c r="G1571">
        <v>2016</v>
      </c>
      <c r="H1571" s="9">
        <v>1.11568738461E-4</v>
      </c>
      <c r="I1571" s="9">
        <v>1.5259469707799999E-4</v>
      </c>
      <c r="J1571" s="9">
        <v>7.70955019251E-5</v>
      </c>
    </row>
    <row r="1572" spans="1:10" x14ac:dyDescent="0.25">
      <c r="A1572" t="s">
        <v>152</v>
      </c>
      <c r="B1572" t="s">
        <v>144</v>
      </c>
      <c r="C1572" s="7" t="s">
        <v>1</v>
      </c>
      <c r="D1572" t="s">
        <v>23</v>
      </c>
      <c r="E1572" t="s">
        <v>32</v>
      </c>
      <c r="F1572" t="s">
        <v>7</v>
      </c>
      <c r="G1572">
        <v>2016</v>
      </c>
      <c r="H1572" s="9">
        <v>87.713192107799998</v>
      </c>
      <c r="I1572" s="9">
        <v>112.197544725</v>
      </c>
      <c r="J1572" s="9">
        <v>65.798175891399893</v>
      </c>
    </row>
    <row r="1573" spans="1:10" x14ac:dyDescent="0.25">
      <c r="A1573" t="s">
        <v>152</v>
      </c>
      <c r="B1573" t="s">
        <v>144</v>
      </c>
      <c r="C1573" s="7" t="s">
        <v>3</v>
      </c>
      <c r="D1573" t="s">
        <v>23</v>
      </c>
      <c r="E1573" t="s">
        <v>32</v>
      </c>
      <c r="F1573" t="s">
        <v>7</v>
      </c>
      <c r="G1573">
        <v>2016</v>
      </c>
      <c r="H1573" s="9">
        <v>70.319136156699997</v>
      </c>
      <c r="I1573" s="9">
        <v>92.408592356599996</v>
      </c>
      <c r="J1573" s="9">
        <v>51.990690890700002</v>
      </c>
    </row>
    <row r="1574" spans="1:10" x14ac:dyDescent="0.25">
      <c r="A1574" t="s">
        <v>152</v>
      </c>
      <c r="B1574" t="s">
        <v>144</v>
      </c>
      <c r="C1574" s="7" t="s">
        <v>1</v>
      </c>
      <c r="D1574" t="s">
        <v>24</v>
      </c>
      <c r="E1574" t="s">
        <v>32</v>
      </c>
      <c r="F1574" t="s">
        <v>97</v>
      </c>
      <c r="G1574">
        <v>2016</v>
      </c>
      <c r="H1574" s="9">
        <v>297.173046398</v>
      </c>
      <c r="I1574" s="9">
        <v>403.72621182</v>
      </c>
      <c r="J1574" s="9">
        <v>205.43352597800001</v>
      </c>
    </row>
    <row r="1575" spans="1:10" x14ac:dyDescent="0.25">
      <c r="A1575" t="s">
        <v>152</v>
      </c>
      <c r="B1575" t="s">
        <v>144</v>
      </c>
      <c r="C1575" s="7" t="s">
        <v>3</v>
      </c>
      <c r="D1575" t="s">
        <v>24</v>
      </c>
      <c r="E1575" t="s">
        <v>32</v>
      </c>
      <c r="F1575" t="s">
        <v>97</v>
      </c>
      <c r="G1575">
        <v>2016</v>
      </c>
      <c r="H1575" s="9">
        <v>218.481420679</v>
      </c>
      <c r="I1575" s="9">
        <v>298.30338679499999</v>
      </c>
      <c r="J1575" s="9">
        <v>143.54411047900001</v>
      </c>
    </row>
    <row r="1576" spans="1:10" x14ac:dyDescent="0.25">
      <c r="A1576" t="s">
        <v>152</v>
      </c>
      <c r="B1576" t="s">
        <v>144</v>
      </c>
      <c r="C1576" s="7" t="s">
        <v>1</v>
      </c>
      <c r="D1576" t="s">
        <v>24</v>
      </c>
      <c r="E1576" t="s">
        <v>32</v>
      </c>
      <c r="F1576" t="s">
        <v>146</v>
      </c>
      <c r="G1576">
        <v>2016</v>
      </c>
      <c r="H1576" s="9">
        <v>2.3792438067699999E-4</v>
      </c>
      <c r="I1576" s="9">
        <v>3.37291073038E-4</v>
      </c>
      <c r="J1576" s="9">
        <v>1.5630565471299999E-4</v>
      </c>
    </row>
    <row r="1577" spans="1:10" x14ac:dyDescent="0.25">
      <c r="A1577" t="s">
        <v>152</v>
      </c>
      <c r="B1577" t="s">
        <v>144</v>
      </c>
      <c r="C1577" s="7" t="s">
        <v>3</v>
      </c>
      <c r="D1577" t="s">
        <v>24</v>
      </c>
      <c r="E1577" t="s">
        <v>32</v>
      </c>
      <c r="F1577" t="s">
        <v>146</v>
      </c>
      <c r="G1577">
        <v>2016</v>
      </c>
      <c r="H1577" s="9">
        <v>1.64699012947E-4</v>
      </c>
      <c r="I1577" s="9">
        <v>2.36206124971E-4</v>
      </c>
      <c r="J1577" s="9">
        <v>1.05627902107E-4</v>
      </c>
    </row>
    <row r="1578" spans="1:10" x14ac:dyDescent="0.25">
      <c r="A1578" t="s">
        <v>152</v>
      </c>
      <c r="B1578" t="s">
        <v>144</v>
      </c>
      <c r="C1578" s="7" t="s">
        <v>1</v>
      </c>
      <c r="D1578" t="s">
        <v>24</v>
      </c>
      <c r="E1578" t="s">
        <v>32</v>
      </c>
      <c r="F1578" t="s">
        <v>7</v>
      </c>
      <c r="G1578">
        <v>2016</v>
      </c>
      <c r="H1578" s="9">
        <v>142.24761454</v>
      </c>
      <c r="I1578" s="9">
        <v>193.25134380399999</v>
      </c>
      <c r="J1578" s="9">
        <v>98.334722381899994</v>
      </c>
    </row>
    <row r="1579" spans="1:10" x14ac:dyDescent="0.25">
      <c r="A1579" t="s">
        <v>152</v>
      </c>
      <c r="B1579" t="s">
        <v>144</v>
      </c>
      <c r="C1579" s="7" t="s">
        <v>3</v>
      </c>
      <c r="D1579" t="s">
        <v>24</v>
      </c>
      <c r="E1579" t="s">
        <v>32</v>
      </c>
      <c r="F1579" t="s">
        <v>7</v>
      </c>
      <c r="G1579">
        <v>2016</v>
      </c>
      <c r="H1579" s="9">
        <v>101.995277659</v>
      </c>
      <c r="I1579" s="9">
        <v>139.25914921399999</v>
      </c>
      <c r="J1579" s="9">
        <v>67.011745708899994</v>
      </c>
    </row>
    <row r="1580" spans="1:10" x14ac:dyDescent="0.25">
      <c r="A1580" t="s">
        <v>152</v>
      </c>
      <c r="B1580" t="s">
        <v>144</v>
      </c>
      <c r="C1580" s="7" t="s">
        <v>1</v>
      </c>
      <c r="D1580" t="s">
        <v>25</v>
      </c>
      <c r="E1580" t="s">
        <v>32</v>
      </c>
      <c r="F1580" t="s">
        <v>97</v>
      </c>
      <c r="G1580">
        <v>2016</v>
      </c>
      <c r="H1580" s="9">
        <v>368.38866574000002</v>
      </c>
      <c r="I1580" s="9">
        <v>455.34546503399997</v>
      </c>
      <c r="J1580" s="9">
        <v>291.91589587999999</v>
      </c>
    </row>
    <row r="1581" spans="1:10" x14ac:dyDescent="0.25">
      <c r="A1581" t="s">
        <v>152</v>
      </c>
      <c r="B1581" t="s">
        <v>144</v>
      </c>
      <c r="C1581" s="7" t="s">
        <v>3</v>
      </c>
      <c r="D1581" t="s">
        <v>25</v>
      </c>
      <c r="E1581" t="s">
        <v>32</v>
      </c>
      <c r="F1581" t="s">
        <v>97</v>
      </c>
      <c r="G1581">
        <v>2016</v>
      </c>
      <c r="H1581" s="9">
        <v>283.45151324300002</v>
      </c>
      <c r="I1581" s="9">
        <v>354.89294939400003</v>
      </c>
      <c r="J1581" s="9">
        <v>219.79331466299999</v>
      </c>
    </row>
    <row r="1582" spans="1:10" x14ac:dyDescent="0.25">
      <c r="A1582" t="s">
        <v>152</v>
      </c>
      <c r="B1582" t="s">
        <v>144</v>
      </c>
      <c r="C1582" s="7" t="s">
        <v>1</v>
      </c>
      <c r="D1582" t="s">
        <v>25</v>
      </c>
      <c r="E1582" t="s">
        <v>32</v>
      </c>
      <c r="F1582" t="s">
        <v>146</v>
      </c>
      <c r="G1582">
        <v>2016</v>
      </c>
      <c r="H1582" s="9">
        <v>3.4474665500399998E-4</v>
      </c>
      <c r="I1582" s="9">
        <v>4.51238529772E-4</v>
      </c>
      <c r="J1582" s="9">
        <v>2.5939767875700001E-4</v>
      </c>
    </row>
    <row r="1583" spans="1:10" x14ac:dyDescent="0.25">
      <c r="A1583" t="s">
        <v>152</v>
      </c>
      <c r="B1583" t="s">
        <v>144</v>
      </c>
      <c r="C1583" s="7" t="s">
        <v>3</v>
      </c>
      <c r="D1583" t="s">
        <v>25</v>
      </c>
      <c r="E1583" t="s">
        <v>32</v>
      </c>
      <c r="F1583" t="s">
        <v>146</v>
      </c>
      <c r="G1583">
        <v>2016</v>
      </c>
      <c r="H1583" s="9">
        <v>2.4167997703900001E-4</v>
      </c>
      <c r="I1583" s="9">
        <v>3.19281524539E-4</v>
      </c>
      <c r="J1583" s="9">
        <v>1.79445466933E-4</v>
      </c>
    </row>
    <row r="1584" spans="1:10" x14ac:dyDescent="0.25">
      <c r="A1584" t="s">
        <v>152</v>
      </c>
      <c r="B1584" t="s">
        <v>144</v>
      </c>
      <c r="C1584" s="7" t="s">
        <v>1</v>
      </c>
      <c r="D1584" t="s">
        <v>25</v>
      </c>
      <c r="E1584" t="s">
        <v>32</v>
      </c>
      <c r="F1584" t="s">
        <v>7</v>
      </c>
      <c r="G1584">
        <v>2016</v>
      </c>
      <c r="H1584" s="9">
        <v>208.42660310100001</v>
      </c>
      <c r="I1584" s="9">
        <v>257.624941645999</v>
      </c>
      <c r="J1584" s="9">
        <v>165.159909161</v>
      </c>
    </row>
    <row r="1585" spans="1:10" x14ac:dyDescent="0.25">
      <c r="A1585" t="s">
        <v>152</v>
      </c>
      <c r="B1585" t="s">
        <v>144</v>
      </c>
      <c r="C1585" s="7" t="s">
        <v>3</v>
      </c>
      <c r="D1585" t="s">
        <v>25</v>
      </c>
      <c r="E1585" t="s">
        <v>32</v>
      </c>
      <c r="F1585" t="s">
        <v>7</v>
      </c>
      <c r="G1585">
        <v>2016</v>
      </c>
      <c r="H1585" s="9">
        <v>149.41877090400001</v>
      </c>
      <c r="I1585" s="9">
        <v>187.07844489600001</v>
      </c>
      <c r="J1585" s="9">
        <v>115.861956615</v>
      </c>
    </row>
    <row r="1586" spans="1:10" x14ac:dyDescent="0.25">
      <c r="A1586" t="s">
        <v>152</v>
      </c>
      <c r="B1586" t="s">
        <v>144</v>
      </c>
      <c r="C1586" s="7" t="s">
        <v>1</v>
      </c>
      <c r="D1586" t="s">
        <v>26</v>
      </c>
      <c r="E1586" t="s">
        <v>32</v>
      </c>
      <c r="F1586" t="s">
        <v>97</v>
      </c>
      <c r="G1586">
        <v>2016</v>
      </c>
      <c r="H1586" s="9">
        <v>442.36305113499998</v>
      </c>
      <c r="I1586" s="9">
        <v>573.87335906299995</v>
      </c>
      <c r="J1586" s="9">
        <v>325.95081750499997</v>
      </c>
    </row>
    <row r="1587" spans="1:10" x14ac:dyDescent="0.25">
      <c r="A1587" t="s">
        <v>152</v>
      </c>
      <c r="B1587" t="s">
        <v>144</v>
      </c>
      <c r="C1587" s="7" t="s">
        <v>3</v>
      </c>
      <c r="D1587" t="s">
        <v>26</v>
      </c>
      <c r="E1587" t="s">
        <v>32</v>
      </c>
      <c r="F1587" t="s">
        <v>97</v>
      </c>
      <c r="G1587">
        <v>2016</v>
      </c>
      <c r="H1587" s="9">
        <v>360.475789787</v>
      </c>
      <c r="I1587" s="9">
        <v>478.07439659900001</v>
      </c>
      <c r="J1587" s="9">
        <v>258.25158489699999</v>
      </c>
    </row>
    <row r="1588" spans="1:10" x14ac:dyDescent="0.25">
      <c r="A1588" t="s">
        <v>152</v>
      </c>
      <c r="B1588" t="s">
        <v>144</v>
      </c>
      <c r="C1588" s="7" t="s">
        <v>1</v>
      </c>
      <c r="D1588" t="s">
        <v>26</v>
      </c>
      <c r="E1588" t="s">
        <v>32</v>
      </c>
      <c r="F1588" t="s">
        <v>146</v>
      </c>
      <c r="G1588">
        <v>2016</v>
      </c>
      <c r="H1588" s="9">
        <v>4.4801328941800002E-4</v>
      </c>
      <c r="I1588" s="9">
        <v>6.0089343029300004E-4</v>
      </c>
      <c r="J1588" s="9">
        <v>3.1456968548700001E-4</v>
      </c>
    </row>
    <row r="1589" spans="1:10" x14ac:dyDescent="0.25">
      <c r="A1589" t="s">
        <v>152</v>
      </c>
      <c r="B1589" t="s">
        <v>144</v>
      </c>
      <c r="C1589" s="7" t="s">
        <v>3</v>
      </c>
      <c r="D1589" t="s">
        <v>26</v>
      </c>
      <c r="E1589" t="s">
        <v>32</v>
      </c>
      <c r="F1589" t="s">
        <v>146</v>
      </c>
      <c r="G1589">
        <v>2016</v>
      </c>
      <c r="H1589" s="9">
        <v>3.31586053552E-4</v>
      </c>
      <c r="I1589" s="9">
        <v>4.49804117624E-4</v>
      </c>
      <c r="J1589" s="9">
        <v>2.23216050807E-4</v>
      </c>
    </row>
    <row r="1590" spans="1:10" x14ac:dyDescent="0.25">
      <c r="A1590" t="s">
        <v>152</v>
      </c>
      <c r="B1590" t="s">
        <v>144</v>
      </c>
      <c r="C1590" s="7" t="s">
        <v>1</v>
      </c>
      <c r="D1590" t="s">
        <v>26</v>
      </c>
      <c r="E1590" t="s">
        <v>32</v>
      </c>
      <c r="F1590" t="s">
        <v>7</v>
      </c>
      <c r="G1590">
        <v>2016</v>
      </c>
      <c r="H1590" s="9">
        <v>285.39280649199998</v>
      </c>
      <c r="I1590" s="9">
        <v>370.23736067800002</v>
      </c>
      <c r="J1590" s="9">
        <v>210.28885289499999</v>
      </c>
    </row>
    <row r="1591" spans="1:10" x14ac:dyDescent="0.25">
      <c r="A1591" t="s">
        <v>152</v>
      </c>
      <c r="B1591" t="s">
        <v>144</v>
      </c>
      <c r="C1591" s="7" t="s">
        <v>3</v>
      </c>
      <c r="D1591" t="s">
        <v>26</v>
      </c>
      <c r="E1591" t="s">
        <v>32</v>
      </c>
      <c r="F1591" t="s">
        <v>7</v>
      </c>
      <c r="G1591">
        <v>2016</v>
      </c>
      <c r="H1591" s="9">
        <v>212.74121923799899</v>
      </c>
      <c r="I1591" s="9">
        <v>282.14413533599998</v>
      </c>
      <c r="J1591" s="9">
        <v>152.41178075599899</v>
      </c>
    </row>
    <row r="1592" spans="1:10" x14ac:dyDescent="0.25">
      <c r="A1592" t="s">
        <v>152</v>
      </c>
      <c r="B1592" t="s">
        <v>144</v>
      </c>
      <c r="C1592" s="7" t="s">
        <v>1</v>
      </c>
      <c r="D1592" t="s">
        <v>27</v>
      </c>
      <c r="E1592" t="s">
        <v>32</v>
      </c>
      <c r="F1592" t="s">
        <v>97</v>
      </c>
      <c r="G1592">
        <v>2016</v>
      </c>
      <c r="H1592" s="9">
        <v>412.55759672699998</v>
      </c>
      <c r="I1592" s="9">
        <v>498.95060773599999</v>
      </c>
      <c r="J1592" s="9">
        <v>329.90636353999997</v>
      </c>
    </row>
    <row r="1593" spans="1:10" x14ac:dyDescent="0.25">
      <c r="A1593" t="s">
        <v>152</v>
      </c>
      <c r="B1593" t="s">
        <v>144</v>
      </c>
      <c r="C1593" s="7" t="s">
        <v>3</v>
      </c>
      <c r="D1593" t="s">
        <v>27</v>
      </c>
      <c r="E1593" t="s">
        <v>32</v>
      </c>
      <c r="F1593" t="s">
        <v>97</v>
      </c>
      <c r="G1593">
        <v>2016</v>
      </c>
      <c r="H1593" s="9">
        <v>382.73954916700001</v>
      </c>
      <c r="I1593" s="9">
        <v>466.83057812999999</v>
      </c>
      <c r="J1593" s="9">
        <v>301.84298574600001</v>
      </c>
    </row>
    <row r="1594" spans="1:10" x14ac:dyDescent="0.25">
      <c r="A1594" t="s">
        <v>152</v>
      </c>
      <c r="B1594" t="s">
        <v>144</v>
      </c>
      <c r="C1594" s="7" t="s">
        <v>1</v>
      </c>
      <c r="D1594" t="s">
        <v>27</v>
      </c>
      <c r="E1594" t="s">
        <v>32</v>
      </c>
      <c r="F1594" t="s">
        <v>146</v>
      </c>
      <c r="G1594">
        <v>2016</v>
      </c>
      <c r="H1594" s="9">
        <v>6.2184575800299999E-4</v>
      </c>
      <c r="I1594" s="9">
        <v>7.7534092573600002E-4</v>
      </c>
      <c r="J1594" s="9">
        <v>4.82729491892E-4</v>
      </c>
    </row>
    <row r="1595" spans="1:10" x14ac:dyDescent="0.25">
      <c r="A1595" t="s">
        <v>152</v>
      </c>
      <c r="B1595" t="s">
        <v>144</v>
      </c>
      <c r="C1595" s="7" t="s">
        <v>3</v>
      </c>
      <c r="D1595" t="s">
        <v>27</v>
      </c>
      <c r="E1595" t="s">
        <v>32</v>
      </c>
      <c r="F1595" t="s">
        <v>146</v>
      </c>
      <c r="G1595">
        <v>2016</v>
      </c>
      <c r="H1595" s="9">
        <v>4.9925268200600001E-4</v>
      </c>
      <c r="I1595" s="9">
        <v>6.3065377839399998E-4</v>
      </c>
      <c r="J1595" s="9">
        <v>3.84628576027E-4</v>
      </c>
    </row>
    <row r="1596" spans="1:10" x14ac:dyDescent="0.25">
      <c r="A1596" t="s">
        <v>152</v>
      </c>
      <c r="B1596" t="s">
        <v>144</v>
      </c>
      <c r="C1596" s="7" t="s">
        <v>1</v>
      </c>
      <c r="D1596" t="s">
        <v>27</v>
      </c>
      <c r="E1596" t="s">
        <v>32</v>
      </c>
      <c r="F1596" t="s">
        <v>7</v>
      </c>
      <c r="G1596">
        <v>2016</v>
      </c>
      <c r="H1596" s="9">
        <v>419.314574741</v>
      </c>
      <c r="I1596" s="9">
        <v>507.122553455</v>
      </c>
      <c r="J1596" s="9">
        <v>335.30965767999999</v>
      </c>
    </row>
    <row r="1597" spans="1:10" x14ac:dyDescent="0.25">
      <c r="A1597" t="s">
        <v>152</v>
      </c>
      <c r="B1597" t="s">
        <v>144</v>
      </c>
      <c r="C1597" s="7" t="s">
        <v>3</v>
      </c>
      <c r="D1597" t="s">
        <v>27</v>
      </c>
      <c r="E1597" t="s">
        <v>32</v>
      </c>
      <c r="F1597" t="s">
        <v>7</v>
      </c>
      <c r="G1597">
        <v>2016</v>
      </c>
      <c r="H1597" s="9">
        <v>332.51656464299998</v>
      </c>
      <c r="I1597" s="9">
        <v>405.57319056099999</v>
      </c>
      <c r="J1597" s="9">
        <v>262.23522732399999</v>
      </c>
    </row>
    <row r="1598" spans="1:10" x14ac:dyDescent="0.25">
      <c r="A1598" t="s">
        <v>152</v>
      </c>
      <c r="B1598" t="s">
        <v>144</v>
      </c>
      <c r="C1598" s="7" t="s">
        <v>1</v>
      </c>
      <c r="D1598" t="s">
        <v>28</v>
      </c>
      <c r="E1598" t="s">
        <v>32</v>
      </c>
      <c r="F1598" t="s">
        <v>97</v>
      </c>
      <c r="G1598">
        <v>2016</v>
      </c>
      <c r="H1598" s="9">
        <v>523.53691385699994</v>
      </c>
      <c r="I1598" s="9">
        <v>642.17691805200002</v>
      </c>
      <c r="J1598" s="9">
        <v>405.81192577000002</v>
      </c>
    </row>
    <row r="1599" spans="1:10" x14ac:dyDescent="0.25">
      <c r="A1599" t="s">
        <v>152</v>
      </c>
      <c r="B1599" t="s">
        <v>144</v>
      </c>
      <c r="C1599" s="7" t="s">
        <v>3</v>
      </c>
      <c r="D1599" t="s">
        <v>28</v>
      </c>
      <c r="E1599" t="s">
        <v>32</v>
      </c>
      <c r="F1599" t="s">
        <v>97</v>
      </c>
      <c r="G1599">
        <v>2016</v>
      </c>
      <c r="H1599" s="9">
        <v>512.728249538</v>
      </c>
      <c r="I1599" s="9">
        <v>635.63182374500002</v>
      </c>
      <c r="J1599" s="9">
        <v>394.97730581500002</v>
      </c>
    </row>
    <row r="1600" spans="1:10" x14ac:dyDescent="0.25">
      <c r="A1600" t="s">
        <v>152</v>
      </c>
      <c r="B1600" t="s">
        <v>144</v>
      </c>
      <c r="C1600" s="7" t="s">
        <v>1</v>
      </c>
      <c r="D1600" t="s">
        <v>28</v>
      </c>
      <c r="E1600" t="s">
        <v>32</v>
      </c>
      <c r="F1600" t="s">
        <v>146</v>
      </c>
      <c r="G1600">
        <v>2016</v>
      </c>
      <c r="H1600" s="9">
        <v>8.5732772606499997E-4</v>
      </c>
      <c r="I1600" s="9">
        <v>1.09089055673E-3</v>
      </c>
      <c r="J1600" s="9">
        <v>6.4899066422600005E-4</v>
      </c>
    </row>
    <row r="1601" spans="1:10" x14ac:dyDescent="0.25">
      <c r="A1601" t="s">
        <v>152</v>
      </c>
      <c r="B1601" t="s">
        <v>144</v>
      </c>
      <c r="C1601" s="7" t="s">
        <v>3</v>
      </c>
      <c r="D1601" t="s">
        <v>28</v>
      </c>
      <c r="E1601" t="s">
        <v>32</v>
      </c>
      <c r="F1601" t="s">
        <v>146</v>
      </c>
      <c r="G1601">
        <v>2016</v>
      </c>
      <c r="H1601" s="9">
        <v>7.4282020159499996E-4</v>
      </c>
      <c r="I1601" s="9">
        <v>9.5727430381200001E-4</v>
      </c>
      <c r="J1601" s="9">
        <v>5.4909514353900001E-4</v>
      </c>
    </row>
    <row r="1602" spans="1:10" x14ac:dyDescent="0.25">
      <c r="A1602" t="s">
        <v>152</v>
      </c>
      <c r="B1602" t="s">
        <v>144</v>
      </c>
      <c r="C1602" s="7" t="s">
        <v>1</v>
      </c>
      <c r="D1602" t="s">
        <v>28</v>
      </c>
      <c r="E1602" t="s">
        <v>32</v>
      </c>
      <c r="F1602" t="s">
        <v>7</v>
      </c>
      <c r="G1602">
        <v>2016</v>
      </c>
      <c r="H1602" s="9">
        <v>610.62280062899902</v>
      </c>
      <c r="I1602" s="9">
        <v>748.99755455799902</v>
      </c>
      <c r="J1602" s="9">
        <v>473.31526790799899</v>
      </c>
    </row>
    <row r="1603" spans="1:10" x14ac:dyDescent="0.25">
      <c r="A1603" t="s">
        <v>152</v>
      </c>
      <c r="B1603" t="s">
        <v>144</v>
      </c>
      <c r="C1603" s="7" t="s">
        <v>3</v>
      </c>
      <c r="D1603" t="s">
        <v>28</v>
      </c>
      <c r="E1603" t="s">
        <v>32</v>
      </c>
      <c r="F1603" t="s">
        <v>7</v>
      </c>
      <c r="G1603">
        <v>2016</v>
      </c>
      <c r="H1603" s="9">
        <v>509.32542734899999</v>
      </c>
      <c r="I1603" s="9">
        <v>631.41332773700003</v>
      </c>
      <c r="J1603" s="9">
        <v>392.35596099600002</v>
      </c>
    </row>
    <row r="1604" spans="1:10" x14ac:dyDescent="0.25">
      <c r="A1604" t="s">
        <v>152</v>
      </c>
      <c r="B1604" t="s">
        <v>144</v>
      </c>
      <c r="C1604" s="7" t="s">
        <v>1</v>
      </c>
      <c r="D1604" t="s">
        <v>147</v>
      </c>
      <c r="E1604" t="s">
        <v>32</v>
      </c>
      <c r="F1604" t="s">
        <v>97</v>
      </c>
      <c r="G1604">
        <v>2016</v>
      </c>
      <c r="H1604" s="9">
        <v>494.73630221000002</v>
      </c>
      <c r="I1604" s="9">
        <v>589.06537089999995</v>
      </c>
      <c r="J1604" s="9">
        <v>399.49009468600002</v>
      </c>
    </row>
    <row r="1605" spans="1:10" x14ac:dyDescent="0.25">
      <c r="A1605" t="s">
        <v>152</v>
      </c>
      <c r="B1605" t="s">
        <v>144</v>
      </c>
      <c r="C1605" s="7" t="s">
        <v>3</v>
      </c>
      <c r="D1605" t="s">
        <v>147</v>
      </c>
      <c r="E1605" t="s">
        <v>32</v>
      </c>
      <c r="F1605" t="s">
        <v>97</v>
      </c>
      <c r="G1605">
        <v>2016</v>
      </c>
      <c r="H1605" s="9">
        <v>556.92843574799997</v>
      </c>
      <c r="I1605" s="9">
        <v>661.32497681799998</v>
      </c>
      <c r="J1605" s="9">
        <v>453.459957422</v>
      </c>
    </row>
    <row r="1606" spans="1:10" x14ac:dyDescent="0.25">
      <c r="A1606" t="s">
        <v>152</v>
      </c>
      <c r="B1606" t="s">
        <v>144</v>
      </c>
      <c r="C1606" s="7" t="s">
        <v>1</v>
      </c>
      <c r="D1606" t="s">
        <v>147</v>
      </c>
      <c r="E1606" t="s">
        <v>32</v>
      </c>
      <c r="F1606" t="s">
        <v>146</v>
      </c>
      <c r="G1606">
        <v>2016</v>
      </c>
      <c r="H1606" s="9">
        <v>1.02216089624E-3</v>
      </c>
      <c r="I1606" s="9">
        <v>1.2666765646200001E-3</v>
      </c>
      <c r="J1606" s="9">
        <v>8.01136870428E-4</v>
      </c>
    </row>
    <row r="1607" spans="1:10" x14ac:dyDescent="0.25">
      <c r="A1607" t="s">
        <v>152</v>
      </c>
      <c r="B1607" t="s">
        <v>144</v>
      </c>
      <c r="C1607" s="7" t="s">
        <v>3</v>
      </c>
      <c r="D1607" t="s">
        <v>147</v>
      </c>
      <c r="E1607" t="s">
        <v>32</v>
      </c>
      <c r="F1607" t="s">
        <v>146</v>
      </c>
      <c r="G1607">
        <v>2016</v>
      </c>
      <c r="H1607" s="9">
        <v>9.6690709200599996E-4</v>
      </c>
      <c r="I1607" s="9">
        <v>1.19255033327E-3</v>
      </c>
      <c r="J1607" s="9">
        <v>7.7349270984399996E-4</v>
      </c>
    </row>
    <row r="1608" spans="1:10" x14ac:dyDescent="0.25">
      <c r="A1608" t="s">
        <v>152</v>
      </c>
      <c r="B1608" t="s">
        <v>144</v>
      </c>
      <c r="C1608" s="7" t="s">
        <v>1</v>
      </c>
      <c r="D1608" t="s">
        <v>147</v>
      </c>
      <c r="E1608" t="s">
        <v>32</v>
      </c>
      <c r="F1608" t="s">
        <v>7</v>
      </c>
      <c r="G1608">
        <v>2016</v>
      </c>
      <c r="H1608" s="9">
        <v>820.86428530599903</v>
      </c>
      <c r="I1608" s="9">
        <v>977.37465903099996</v>
      </c>
      <c r="J1608" s="9">
        <v>662.83219888400004</v>
      </c>
    </row>
    <row r="1609" spans="1:10" x14ac:dyDescent="0.25">
      <c r="A1609" t="s">
        <v>152</v>
      </c>
      <c r="B1609" t="s">
        <v>144</v>
      </c>
      <c r="C1609" s="7" t="s">
        <v>3</v>
      </c>
      <c r="D1609" t="s">
        <v>147</v>
      </c>
      <c r="E1609" t="s">
        <v>32</v>
      </c>
      <c r="F1609" t="s">
        <v>7</v>
      </c>
      <c r="G1609">
        <v>2016</v>
      </c>
      <c r="H1609" s="9">
        <v>730.930051768</v>
      </c>
      <c r="I1609" s="9">
        <v>867.94329129799996</v>
      </c>
      <c r="J1609" s="9">
        <v>595.13483039799996</v>
      </c>
    </row>
    <row r="1610" spans="1:10" x14ac:dyDescent="0.25">
      <c r="A1610" t="s">
        <v>152</v>
      </c>
      <c r="B1610" t="s">
        <v>144</v>
      </c>
      <c r="C1610" s="7" t="s">
        <v>1</v>
      </c>
      <c r="D1610" t="s">
        <v>148</v>
      </c>
      <c r="E1610" t="s">
        <v>32</v>
      </c>
      <c r="F1610" t="s">
        <v>97</v>
      </c>
      <c r="G1610">
        <v>2016</v>
      </c>
      <c r="H1610" s="9">
        <v>370.97878147500001</v>
      </c>
      <c r="I1610" s="9">
        <v>427.97735574500001</v>
      </c>
      <c r="J1610" s="9">
        <v>320.52868094500002</v>
      </c>
    </row>
    <row r="1611" spans="1:10" x14ac:dyDescent="0.25">
      <c r="A1611" t="s">
        <v>152</v>
      </c>
      <c r="B1611" t="s">
        <v>144</v>
      </c>
      <c r="C1611" s="7" t="s">
        <v>3</v>
      </c>
      <c r="D1611" t="s">
        <v>148</v>
      </c>
      <c r="E1611" t="s">
        <v>32</v>
      </c>
      <c r="F1611" t="s">
        <v>97</v>
      </c>
      <c r="G1611">
        <v>2016</v>
      </c>
      <c r="H1611" s="9">
        <v>531.59404629200003</v>
      </c>
      <c r="I1611" s="9">
        <v>609.74964625899997</v>
      </c>
      <c r="J1611" s="9">
        <v>460.21716223700003</v>
      </c>
    </row>
    <row r="1612" spans="1:10" x14ac:dyDescent="0.25">
      <c r="A1612" t="s">
        <v>152</v>
      </c>
      <c r="B1612" t="s">
        <v>144</v>
      </c>
      <c r="C1612" s="7" t="s">
        <v>1</v>
      </c>
      <c r="D1612" t="s">
        <v>148</v>
      </c>
      <c r="E1612" t="s">
        <v>32</v>
      </c>
      <c r="F1612" t="s">
        <v>146</v>
      </c>
      <c r="G1612">
        <v>2016</v>
      </c>
      <c r="H1612" s="9">
        <v>1.1493273104899999E-3</v>
      </c>
      <c r="I1612" s="9">
        <v>1.3568582509999999E-3</v>
      </c>
      <c r="J1612" s="9">
        <v>9.4484605600000005E-4</v>
      </c>
    </row>
    <row r="1613" spans="1:10" x14ac:dyDescent="0.25">
      <c r="A1613" t="s">
        <v>152</v>
      </c>
      <c r="B1613" t="s">
        <v>144</v>
      </c>
      <c r="C1613" s="7" t="s">
        <v>3</v>
      </c>
      <c r="D1613" t="s">
        <v>148</v>
      </c>
      <c r="E1613" t="s">
        <v>32</v>
      </c>
      <c r="F1613" t="s">
        <v>146</v>
      </c>
      <c r="G1613">
        <v>2016</v>
      </c>
      <c r="H1613" s="9">
        <v>1.1482585567200001E-3</v>
      </c>
      <c r="I1613" s="9">
        <v>1.3582508467099999E-3</v>
      </c>
      <c r="J1613" s="9">
        <v>9.5096198097799995E-4</v>
      </c>
    </row>
    <row r="1614" spans="1:10" x14ac:dyDescent="0.25">
      <c r="A1614" t="s">
        <v>152</v>
      </c>
      <c r="B1614" t="s">
        <v>144</v>
      </c>
      <c r="C1614" s="7" t="s">
        <v>1</v>
      </c>
      <c r="D1614" t="s">
        <v>148</v>
      </c>
      <c r="E1614" t="s">
        <v>32</v>
      </c>
      <c r="F1614" t="s">
        <v>7</v>
      </c>
      <c r="G1614">
        <v>2016</v>
      </c>
      <c r="H1614" s="9">
        <v>1048.8740282599999</v>
      </c>
      <c r="I1614" s="9">
        <v>1210.0269760399999</v>
      </c>
      <c r="J1614" s="9">
        <v>906.23568123899997</v>
      </c>
    </row>
    <row r="1615" spans="1:10" x14ac:dyDescent="0.25">
      <c r="A1615" t="s">
        <v>152</v>
      </c>
      <c r="B1615" t="s">
        <v>144</v>
      </c>
      <c r="C1615" s="7" t="s">
        <v>3</v>
      </c>
      <c r="D1615" t="s">
        <v>148</v>
      </c>
      <c r="E1615" t="s">
        <v>32</v>
      </c>
      <c r="F1615" t="s">
        <v>7</v>
      </c>
      <c r="G1615">
        <v>2016</v>
      </c>
      <c r="H1615" s="9">
        <v>995.73805260099903</v>
      </c>
      <c r="I1615" s="9">
        <v>1142.13266604</v>
      </c>
      <c r="J1615" s="9">
        <v>862.04076982499998</v>
      </c>
    </row>
    <row r="1616" spans="1:10" x14ac:dyDescent="0.25">
      <c r="A1616" t="s">
        <v>152</v>
      </c>
      <c r="B1616" t="s">
        <v>144</v>
      </c>
      <c r="C1616" s="7" t="s">
        <v>1</v>
      </c>
      <c r="D1616" t="s">
        <v>149</v>
      </c>
      <c r="E1616" t="s">
        <v>32</v>
      </c>
      <c r="F1616" t="s">
        <v>97</v>
      </c>
      <c r="G1616">
        <v>2016</v>
      </c>
      <c r="H1616" s="9">
        <v>187.853277381</v>
      </c>
      <c r="I1616" s="9">
        <v>220.18874714399999</v>
      </c>
      <c r="J1616" s="9">
        <v>158.664386627</v>
      </c>
    </row>
    <row r="1617" spans="1:10" x14ac:dyDescent="0.25">
      <c r="A1617" t="s">
        <v>152</v>
      </c>
      <c r="B1617" t="s">
        <v>144</v>
      </c>
      <c r="C1617" s="7" t="s">
        <v>3</v>
      </c>
      <c r="D1617" t="s">
        <v>149</v>
      </c>
      <c r="E1617" t="s">
        <v>32</v>
      </c>
      <c r="F1617" t="s">
        <v>97</v>
      </c>
      <c r="G1617">
        <v>2016</v>
      </c>
      <c r="H1617" s="9">
        <v>390.43363902499999</v>
      </c>
      <c r="I1617" s="9">
        <v>460.04740113899999</v>
      </c>
      <c r="J1617" s="9">
        <v>327.87394044600001</v>
      </c>
    </row>
    <row r="1618" spans="1:10" x14ac:dyDescent="0.25">
      <c r="A1618" t="s">
        <v>152</v>
      </c>
      <c r="B1618" t="s">
        <v>144</v>
      </c>
      <c r="C1618" s="7" t="s">
        <v>1</v>
      </c>
      <c r="D1618" t="s">
        <v>149</v>
      </c>
      <c r="E1618" t="s">
        <v>32</v>
      </c>
      <c r="F1618" t="s">
        <v>146</v>
      </c>
      <c r="G1618">
        <v>2016</v>
      </c>
      <c r="H1618" s="9">
        <v>1.27494751217E-3</v>
      </c>
      <c r="I1618" s="9">
        <v>1.54028715679E-3</v>
      </c>
      <c r="J1618" s="9">
        <v>1.0348676158800001E-3</v>
      </c>
    </row>
    <row r="1619" spans="1:10" x14ac:dyDescent="0.25">
      <c r="A1619" t="s">
        <v>152</v>
      </c>
      <c r="B1619" t="s">
        <v>144</v>
      </c>
      <c r="C1619" s="7" t="s">
        <v>3</v>
      </c>
      <c r="D1619" t="s">
        <v>149</v>
      </c>
      <c r="E1619" t="s">
        <v>32</v>
      </c>
      <c r="F1619" t="s">
        <v>146</v>
      </c>
      <c r="G1619">
        <v>2016</v>
      </c>
      <c r="H1619" s="9">
        <v>1.2927277205400001E-3</v>
      </c>
      <c r="I1619" s="9">
        <v>1.56188986361E-3</v>
      </c>
      <c r="J1619" s="9">
        <v>1.0353978016899999E-3</v>
      </c>
    </row>
    <row r="1620" spans="1:10" x14ac:dyDescent="0.25">
      <c r="A1620" t="s">
        <v>152</v>
      </c>
      <c r="B1620" t="s">
        <v>144</v>
      </c>
      <c r="C1620" s="7" t="s">
        <v>1</v>
      </c>
      <c r="D1620" t="s">
        <v>149</v>
      </c>
      <c r="E1620" t="s">
        <v>32</v>
      </c>
      <c r="F1620" t="s">
        <v>7</v>
      </c>
      <c r="G1620">
        <v>2016</v>
      </c>
      <c r="H1620" s="9">
        <v>1273.18264959</v>
      </c>
      <c r="I1620" s="9">
        <v>1492.33751153</v>
      </c>
      <c r="J1620" s="9">
        <v>1075.35384518</v>
      </c>
    </row>
    <row r="1621" spans="1:10" x14ac:dyDescent="0.25">
      <c r="A1621" t="s">
        <v>152</v>
      </c>
      <c r="B1621" t="s">
        <v>144</v>
      </c>
      <c r="C1621" s="7" t="s">
        <v>3</v>
      </c>
      <c r="D1621" t="s">
        <v>149</v>
      </c>
      <c r="E1621" t="s">
        <v>32</v>
      </c>
      <c r="F1621" t="s">
        <v>7</v>
      </c>
      <c r="G1621">
        <v>2016</v>
      </c>
      <c r="H1621" s="9">
        <v>1258.3020291600001</v>
      </c>
      <c r="I1621" s="9">
        <v>1482.6554899600001</v>
      </c>
      <c r="J1621" s="9">
        <v>1056.6826301200001</v>
      </c>
    </row>
    <row r="1622" spans="1:10" x14ac:dyDescent="0.25">
      <c r="A1622" t="s">
        <v>152</v>
      </c>
      <c r="B1622" t="s">
        <v>144</v>
      </c>
      <c r="C1622" s="7" t="s">
        <v>1</v>
      </c>
      <c r="D1622" t="s">
        <v>150</v>
      </c>
      <c r="E1622" t="s">
        <v>32</v>
      </c>
      <c r="F1622" t="s">
        <v>97</v>
      </c>
      <c r="G1622">
        <v>2016</v>
      </c>
      <c r="H1622" s="9">
        <v>40.7165956216</v>
      </c>
      <c r="I1622" s="9">
        <v>49.272979698100002</v>
      </c>
      <c r="J1622" s="9">
        <v>32.838525992999998</v>
      </c>
    </row>
    <row r="1623" spans="1:10" x14ac:dyDescent="0.25">
      <c r="A1623" t="s">
        <v>152</v>
      </c>
      <c r="B1623" t="s">
        <v>144</v>
      </c>
      <c r="C1623" s="7" t="s">
        <v>3</v>
      </c>
      <c r="D1623" t="s">
        <v>150</v>
      </c>
      <c r="E1623" t="s">
        <v>32</v>
      </c>
      <c r="F1623" t="s">
        <v>97</v>
      </c>
      <c r="G1623">
        <v>2016</v>
      </c>
      <c r="H1623" s="9">
        <v>138.713510106</v>
      </c>
      <c r="I1623" s="9">
        <v>168.959235858</v>
      </c>
      <c r="J1623" s="9">
        <v>112.19894621100001</v>
      </c>
    </row>
    <row r="1624" spans="1:10" x14ac:dyDescent="0.25">
      <c r="A1624" t="s">
        <v>152</v>
      </c>
      <c r="B1624" t="s">
        <v>144</v>
      </c>
      <c r="C1624" s="7" t="s">
        <v>1</v>
      </c>
      <c r="D1624" t="s">
        <v>150</v>
      </c>
      <c r="E1624" t="s">
        <v>32</v>
      </c>
      <c r="F1624" t="s">
        <v>146</v>
      </c>
      <c r="G1624">
        <v>2016</v>
      </c>
      <c r="H1624" s="9">
        <v>1.3753777381999999E-3</v>
      </c>
      <c r="I1624" s="9">
        <v>1.74370269763E-3</v>
      </c>
      <c r="J1624" s="9">
        <v>1.0618929225999999E-3</v>
      </c>
    </row>
    <row r="1625" spans="1:10" x14ac:dyDescent="0.25">
      <c r="A1625" t="s">
        <v>152</v>
      </c>
      <c r="B1625" t="s">
        <v>144</v>
      </c>
      <c r="C1625" s="7" t="s">
        <v>3</v>
      </c>
      <c r="D1625" t="s">
        <v>150</v>
      </c>
      <c r="E1625" t="s">
        <v>32</v>
      </c>
      <c r="F1625" t="s">
        <v>146</v>
      </c>
      <c r="G1625">
        <v>2016</v>
      </c>
      <c r="H1625" s="9">
        <v>1.4057124865599999E-3</v>
      </c>
      <c r="I1625" s="9">
        <v>1.7835407152299999E-3</v>
      </c>
      <c r="J1625" s="9">
        <v>1.0917463934199999E-3</v>
      </c>
    </row>
    <row r="1626" spans="1:10" x14ac:dyDescent="0.25">
      <c r="A1626" t="s">
        <v>152</v>
      </c>
      <c r="B1626" t="s">
        <v>144</v>
      </c>
      <c r="C1626" s="7" t="s">
        <v>1</v>
      </c>
      <c r="D1626" t="s">
        <v>150</v>
      </c>
      <c r="E1626" t="s">
        <v>32</v>
      </c>
      <c r="F1626" t="s">
        <v>7</v>
      </c>
      <c r="G1626">
        <v>2016</v>
      </c>
      <c r="H1626" s="9">
        <v>1495.4685243599999</v>
      </c>
      <c r="I1626" s="9">
        <v>1809.73357706</v>
      </c>
      <c r="J1626" s="9">
        <v>1206.1170944999999</v>
      </c>
    </row>
    <row r="1627" spans="1:10" x14ac:dyDescent="0.25">
      <c r="A1627" t="s">
        <v>152</v>
      </c>
      <c r="B1627" t="s">
        <v>144</v>
      </c>
      <c r="C1627" s="7" t="s">
        <v>3</v>
      </c>
      <c r="D1627" t="s">
        <v>150</v>
      </c>
      <c r="E1627" t="s">
        <v>32</v>
      </c>
      <c r="F1627" t="s">
        <v>7</v>
      </c>
      <c r="G1627">
        <v>2016</v>
      </c>
      <c r="H1627" s="9">
        <v>1519.21798829</v>
      </c>
      <c r="I1627" s="9">
        <v>1850.47520032999</v>
      </c>
      <c r="J1627" s="9">
        <v>1228.82520398</v>
      </c>
    </row>
    <row r="1628" spans="1:10" x14ac:dyDescent="0.25">
      <c r="A1628" t="s">
        <v>39</v>
      </c>
      <c r="B1628" t="s">
        <v>144</v>
      </c>
      <c r="C1628" s="7" t="s">
        <v>1</v>
      </c>
      <c r="D1628" t="s">
        <v>145</v>
      </c>
      <c r="E1628" t="s">
        <v>151</v>
      </c>
      <c r="F1628" t="s">
        <v>97</v>
      </c>
      <c r="G1628">
        <v>2016</v>
      </c>
      <c r="H1628" s="9">
        <v>0</v>
      </c>
      <c r="I1628" s="9">
        <v>0</v>
      </c>
      <c r="J1628" s="9">
        <v>0</v>
      </c>
    </row>
    <row r="1629" spans="1:10" x14ac:dyDescent="0.25">
      <c r="A1629" t="s">
        <v>39</v>
      </c>
      <c r="B1629" t="s">
        <v>144</v>
      </c>
      <c r="C1629" s="7" t="s">
        <v>3</v>
      </c>
      <c r="D1629" t="s">
        <v>145</v>
      </c>
      <c r="E1629" t="s">
        <v>151</v>
      </c>
      <c r="F1629" t="s">
        <v>97</v>
      </c>
      <c r="G1629">
        <v>2016</v>
      </c>
      <c r="H1629" s="9">
        <v>0</v>
      </c>
      <c r="I1629" s="9">
        <v>0</v>
      </c>
      <c r="J1629" s="9">
        <v>0</v>
      </c>
    </row>
    <row r="1630" spans="1:10" x14ac:dyDescent="0.25">
      <c r="A1630" t="s">
        <v>39</v>
      </c>
      <c r="B1630" t="s">
        <v>144</v>
      </c>
      <c r="C1630" s="7" t="s">
        <v>1</v>
      </c>
      <c r="D1630" t="s">
        <v>145</v>
      </c>
      <c r="E1630" t="s">
        <v>151</v>
      </c>
      <c r="F1630" t="s">
        <v>146</v>
      </c>
      <c r="G1630">
        <v>2016</v>
      </c>
      <c r="H1630" s="9">
        <v>0</v>
      </c>
      <c r="I1630" s="9">
        <v>0</v>
      </c>
      <c r="J1630" s="9">
        <v>0</v>
      </c>
    </row>
    <row r="1631" spans="1:10" x14ac:dyDescent="0.25">
      <c r="A1631" t="s">
        <v>39</v>
      </c>
      <c r="B1631" t="s">
        <v>144</v>
      </c>
      <c r="C1631" s="7" t="s">
        <v>3</v>
      </c>
      <c r="D1631" t="s">
        <v>145</v>
      </c>
      <c r="E1631" t="s">
        <v>151</v>
      </c>
      <c r="F1631" t="s">
        <v>146</v>
      </c>
      <c r="G1631">
        <v>2016</v>
      </c>
      <c r="H1631" s="9">
        <v>0</v>
      </c>
      <c r="I1631" s="9">
        <v>0</v>
      </c>
      <c r="J1631" s="9">
        <v>0</v>
      </c>
    </row>
    <row r="1632" spans="1:10" x14ac:dyDescent="0.25">
      <c r="A1632" t="s">
        <v>39</v>
      </c>
      <c r="B1632" t="s">
        <v>144</v>
      </c>
      <c r="C1632" s="7" t="s">
        <v>1</v>
      </c>
      <c r="D1632" t="s">
        <v>145</v>
      </c>
      <c r="E1632" t="s">
        <v>151</v>
      </c>
      <c r="F1632" t="s">
        <v>7</v>
      </c>
      <c r="G1632">
        <v>2016</v>
      </c>
      <c r="H1632" s="9">
        <v>0</v>
      </c>
      <c r="I1632" s="9">
        <v>0</v>
      </c>
      <c r="J1632" s="9">
        <v>0</v>
      </c>
    </row>
    <row r="1633" spans="1:10" x14ac:dyDescent="0.25">
      <c r="A1633" t="s">
        <v>39</v>
      </c>
      <c r="B1633" t="s">
        <v>144</v>
      </c>
      <c r="C1633" s="7" t="s">
        <v>3</v>
      </c>
      <c r="D1633" t="s">
        <v>145</v>
      </c>
      <c r="E1633" t="s">
        <v>151</v>
      </c>
      <c r="F1633" t="s">
        <v>7</v>
      </c>
      <c r="G1633">
        <v>2016</v>
      </c>
      <c r="H1633" s="9">
        <v>0</v>
      </c>
      <c r="I1633" s="9">
        <v>0</v>
      </c>
      <c r="J1633" s="9">
        <v>0</v>
      </c>
    </row>
    <row r="1634" spans="1:10" x14ac:dyDescent="0.25">
      <c r="A1634" t="s">
        <v>39</v>
      </c>
      <c r="B1634" t="s">
        <v>144</v>
      </c>
      <c r="C1634" s="7" t="s">
        <v>1</v>
      </c>
      <c r="D1634" t="s">
        <v>14</v>
      </c>
      <c r="E1634" t="s">
        <v>151</v>
      </c>
      <c r="F1634" t="s">
        <v>97</v>
      </c>
      <c r="G1634">
        <v>2016</v>
      </c>
      <c r="H1634" s="9">
        <v>0</v>
      </c>
      <c r="I1634" s="9">
        <v>0</v>
      </c>
      <c r="J1634" s="9">
        <v>0</v>
      </c>
    </row>
    <row r="1635" spans="1:10" x14ac:dyDescent="0.25">
      <c r="A1635" t="s">
        <v>39</v>
      </c>
      <c r="B1635" t="s">
        <v>144</v>
      </c>
      <c r="C1635" s="7" t="s">
        <v>3</v>
      </c>
      <c r="D1635" t="s">
        <v>14</v>
      </c>
      <c r="E1635" t="s">
        <v>151</v>
      </c>
      <c r="F1635" t="s">
        <v>97</v>
      </c>
      <c r="G1635">
        <v>2016</v>
      </c>
      <c r="H1635" s="9">
        <v>0</v>
      </c>
      <c r="I1635" s="9">
        <v>0</v>
      </c>
      <c r="J1635" s="9">
        <v>0</v>
      </c>
    </row>
    <row r="1636" spans="1:10" x14ac:dyDescent="0.25">
      <c r="A1636" t="s">
        <v>39</v>
      </c>
      <c r="B1636" t="s">
        <v>144</v>
      </c>
      <c r="C1636" s="7" t="s">
        <v>1</v>
      </c>
      <c r="D1636" t="s">
        <v>14</v>
      </c>
      <c r="E1636" t="s">
        <v>151</v>
      </c>
      <c r="F1636" t="s">
        <v>146</v>
      </c>
      <c r="G1636">
        <v>2016</v>
      </c>
      <c r="H1636" s="9">
        <v>0</v>
      </c>
      <c r="I1636" s="9">
        <v>0</v>
      </c>
      <c r="J1636" s="9">
        <v>0</v>
      </c>
    </row>
    <row r="1637" spans="1:10" x14ac:dyDescent="0.25">
      <c r="A1637" t="s">
        <v>39</v>
      </c>
      <c r="B1637" t="s">
        <v>144</v>
      </c>
      <c r="C1637" s="7" t="s">
        <v>3</v>
      </c>
      <c r="D1637" t="s">
        <v>14</v>
      </c>
      <c r="E1637" t="s">
        <v>151</v>
      </c>
      <c r="F1637" t="s">
        <v>146</v>
      </c>
      <c r="G1637">
        <v>2016</v>
      </c>
      <c r="H1637" s="9">
        <v>0</v>
      </c>
      <c r="I1637" s="9">
        <v>0</v>
      </c>
      <c r="J1637" s="9">
        <v>0</v>
      </c>
    </row>
    <row r="1638" spans="1:10" x14ac:dyDescent="0.25">
      <c r="A1638" t="s">
        <v>39</v>
      </c>
      <c r="B1638" t="s">
        <v>144</v>
      </c>
      <c r="C1638" s="7" t="s">
        <v>1</v>
      </c>
      <c r="D1638" t="s">
        <v>14</v>
      </c>
      <c r="E1638" t="s">
        <v>151</v>
      </c>
      <c r="F1638" t="s">
        <v>7</v>
      </c>
      <c r="G1638">
        <v>2016</v>
      </c>
      <c r="H1638" s="9">
        <v>0</v>
      </c>
      <c r="I1638" s="9">
        <v>0</v>
      </c>
      <c r="J1638" s="9">
        <v>0</v>
      </c>
    </row>
    <row r="1639" spans="1:10" x14ac:dyDescent="0.25">
      <c r="A1639" t="s">
        <v>39</v>
      </c>
      <c r="B1639" t="s">
        <v>144</v>
      </c>
      <c r="C1639" s="7" t="s">
        <v>3</v>
      </c>
      <c r="D1639" t="s">
        <v>14</v>
      </c>
      <c r="E1639" t="s">
        <v>151</v>
      </c>
      <c r="F1639" t="s">
        <v>7</v>
      </c>
      <c r="G1639">
        <v>2016</v>
      </c>
      <c r="H1639" s="9">
        <v>0</v>
      </c>
      <c r="I1639" s="9">
        <v>0</v>
      </c>
      <c r="J1639" s="9">
        <v>0</v>
      </c>
    </row>
    <row r="1640" spans="1:10" x14ac:dyDescent="0.25">
      <c r="A1640" t="s">
        <v>39</v>
      </c>
      <c r="B1640" t="s">
        <v>144</v>
      </c>
      <c r="C1640" s="7" t="s">
        <v>1</v>
      </c>
      <c r="D1640" t="s">
        <v>15</v>
      </c>
      <c r="E1640" t="s">
        <v>151</v>
      </c>
      <c r="F1640" t="s">
        <v>97</v>
      </c>
      <c r="G1640">
        <v>2016</v>
      </c>
      <c r="H1640" s="9">
        <v>0</v>
      </c>
      <c r="I1640" s="9">
        <v>0</v>
      </c>
      <c r="J1640" s="9">
        <v>0</v>
      </c>
    </row>
    <row r="1641" spans="1:10" x14ac:dyDescent="0.25">
      <c r="A1641" t="s">
        <v>39</v>
      </c>
      <c r="B1641" t="s">
        <v>144</v>
      </c>
      <c r="C1641" s="7" t="s">
        <v>3</v>
      </c>
      <c r="D1641" t="s">
        <v>15</v>
      </c>
      <c r="E1641" t="s">
        <v>151</v>
      </c>
      <c r="F1641" t="s">
        <v>97</v>
      </c>
      <c r="G1641">
        <v>2016</v>
      </c>
      <c r="H1641" s="9">
        <v>0</v>
      </c>
      <c r="I1641" s="9">
        <v>0</v>
      </c>
      <c r="J1641" s="9">
        <v>0</v>
      </c>
    </row>
    <row r="1642" spans="1:10" x14ac:dyDescent="0.25">
      <c r="A1642" t="s">
        <v>39</v>
      </c>
      <c r="B1642" t="s">
        <v>144</v>
      </c>
      <c r="C1642" s="7" t="s">
        <v>1</v>
      </c>
      <c r="D1642" t="s">
        <v>15</v>
      </c>
      <c r="E1642" t="s">
        <v>151</v>
      </c>
      <c r="F1642" t="s">
        <v>146</v>
      </c>
      <c r="G1642">
        <v>2016</v>
      </c>
      <c r="H1642" s="9">
        <v>0</v>
      </c>
      <c r="I1642" s="9">
        <v>0</v>
      </c>
      <c r="J1642" s="9">
        <v>0</v>
      </c>
    </row>
    <row r="1643" spans="1:10" x14ac:dyDescent="0.25">
      <c r="A1643" t="s">
        <v>39</v>
      </c>
      <c r="B1643" t="s">
        <v>144</v>
      </c>
      <c r="C1643" s="7" t="s">
        <v>3</v>
      </c>
      <c r="D1643" t="s">
        <v>15</v>
      </c>
      <c r="E1643" t="s">
        <v>151</v>
      </c>
      <c r="F1643" t="s">
        <v>146</v>
      </c>
      <c r="G1643">
        <v>2016</v>
      </c>
      <c r="H1643" s="9">
        <v>0</v>
      </c>
      <c r="I1643" s="9">
        <v>0</v>
      </c>
      <c r="J1643" s="9">
        <v>0</v>
      </c>
    </row>
    <row r="1644" spans="1:10" x14ac:dyDescent="0.25">
      <c r="A1644" t="s">
        <v>39</v>
      </c>
      <c r="B1644" t="s">
        <v>144</v>
      </c>
      <c r="C1644" s="7" t="s">
        <v>1</v>
      </c>
      <c r="D1644" t="s">
        <v>15</v>
      </c>
      <c r="E1644" t="s">
        <v>151</v>
      </c>
      <c r="F1644" t="s">
        <v>7</v>
      </c>
      <c r="G1644">
        <v>2016</v>
      </c>
      <c r="H1644" s="9">
        <v>0</v>
      </c>
      <c r="I1644" s="9">
        <v>0</v>
      </c>
      <c r="J1644" s="9">
        <v>0</v>
      </c>
    </row>
    <row r="1645" spans="1:10" x14ac:dyDescent="0.25">
      <c r="A1645" t="s">
        <v>39</v>
      </c>
      <c r="B1645" t="s">
        <v>144</v>
      </c>
      <c r="C1645" s="7" t="s">
        <v>3</v>
      </c>
      <c r="D1645" t="s">
        <v>15</v>
      </c>
      <c r="E1645" t="s">
        <v>151</v>
      </c>
      <c r="F1645" t="s">
        <v>7</v>
      </c>
      <c r="G1645">
        <v>2016</v>
      </c>
      <c r="H1645" s="9">
        <v>0</v>
      </c>
      <c r="I1645" s="9">
        <v>0</v>
      </c>
      <c r="J1645" s="9">
        <v>0</v>
      </c>
    </row>
    <row r="1646" spans="1:10" x14ac:dyDescent="0.25">
      <c r="A1646" t="s">
        <v>39</v>
      </c>
      <c r="B1646" t="s">
        <v>144</v>
      </c>
      <c r="C1646" s="7" t="s">
        <v>1</v>
      </c>
      <c r="D1646" t="s">
        <v>16</v>
      </c>
      <c r="E1646" t="s">
        <v>151</v>
      </c>
      <c r="F1646" t="s">
        <v>97</v>
      </c>
      <c r="G1646">
        <v>2016</v>
      </c>
      <c r="H1646" s="9">
        <v>9.4513251076900007E-2</v>
      </c>
      <c r="I1646" s="9">
        <v>0.10122362006299999</v>
      </c>
      <c r="J1646" s="9">
        <v>8.8873609752300006E-2</v>
      </c>
    </row>
    <row r="1647" spans="1:10" x14ac:dyDescent="0.25">
      <c r="A1647" t="s">
        <v>39</v>
      </c>
      <c r="B1647" t="s">
        <v>144</v>
      </c>
      <c r="C1647" s="7" t="s">
        <v>3</v>
      </c>
      <c r="D1647" t="s">
        <v>16</v>
      </c>
      <c r="E1647" t="s">
        <v>151</v>
      </c>
      <c r="F1647" t="s">
        <v>97</v>
      </c>
      <c r="G1647">
        <v>2016</v>
      </c>
      <c r="H1647" s="9">
        <v>0.286974022961</v>
      </c>
      <c r="I1647" s="9">
        <v>0.337841386164</v>
      </c>
      <c r="J1647" s="9">
        <v>0.25080447163300001</v>
      </c>
    </row>
    <row r="1648" spans="1:10" x14ac:dyDescent="0.25">
      <c r="A1648" t="s">
        <v>39</v>
      </c>
      <c r="B1648" t="s">
        <v>144</v>
      </c>
      <c r="C1648" s="7" t="s">
        <v>1</v>
      </c>
      <c r="D1648" t="s">
        <v>16</v>
      </c>
      <c r="E1648" t="s">
        <v>151</v>
      </c>
      <c r="F1648" t="s">
        <v>146</v>
      </c>
      <c r="G1648">
        <v>2016</v>
      </c>
      <c r="H1648" s="9">
        <v>4.1785207192299999E-7</v>
      </c>
      <c r="I1648" s="9">
        <v>4.4978123901699999E-7</v>
      </c>
      <c r="J1648" s="9">
        <v>3.92450490437E-7</v>
      </c>
    </row>
    <row r="1649" spans="1:10" x14ac:dyDescent="0.25">
      <c r="A1649" t="s">
        <v>39</v>
      </c>
      <c r="B1649" t="s">
        <v>144</v>
      </c>
      <c r="C1649" s="7" t="s">
        <v>3</v>
      </c>
      <c r="D1649" t="s">
        <v>16</v>
      </c>
      <c r="E1649" t="s">
        <v>151</v>
      </c>
      <c r="F1649" t="s">
        <v>146</v>
      </c>
      <c r="G1649">
        <v>2016</v>
      </c>
      <c r="H1649" s="9">
        <v>1.2845096711699999E-6</v>
      </c>
      <c r="I1649" s="9">
        <v>1.51421712028E-6</v>
      </c>
      <c r="J1649" s="9">
        <v>1.12497167711E-6</v>
      </c>
    </row>
    <row r="1650" spans="1:10" x14ac:dyDescent="0.25">
      <c r="A1650" t="s">
        <v>39</v>
      </c>
      <c r="B1650" t="s">
        <v>144</v>
      </c>
      <c r="C1650" s="7" t="s">
        <v>1</v>
      </c>
      <c r="D1650" t="s">
        <v>16</v>
      </c>
      <c r="E1650" t="s">
        <v>151</v>
      </c>
      <c r="F1650" t="s">
        <v>7</v>
      </c>
      <c r="G1650">
        <v>2016</v>
      </c>
      <c r="H1650" s="9">
        <v>3.8131519555699898E-2</v>
      </c>
      <c r="I1650" s="9">
        <v>4.0838828459999997E-2</v>
      </c>
      <c r="J1650" s="9">
        <v>3.5856197407699998E-2</v>
      </c>
    </row>
    <row r="1651" spans="1:10" x14ac:dyDescent="0.25">
      <c r="A1651" t="s">
        <v>39</v>
      </c>
      <c r="B1651" t="s">
        <v>144</v>
      </c>
      <c r="C1651" s="7" t="s">
        <v>3</v>
      </c>
      <c r="D1651" t="s">
        <v>16</v>
      </c>
      <c r="E1651" t="s">
        <v>151</v>
      </c>
      <c r="F1651" t="s">
        <v>7</v>
      </c>
      <c r="G1651">
        <v>2016</v>
      </c>
      <c r="H1651" s="9">
        <v>0.123205388258</v>
      </c>
      <c r="I1651" s="9">
        <v>0.145044066088</v>
      </c>
      <c r="J1651" s="9">
        <v>0.10767686212700001</v>
      </c>
    </row>
    <row r="1652" spans="1:10" x14ac:dyDescent="0.25">
      <c r="A1652" t="s">
        <v>39</v>
      </c>
      <c r="B1652" t="s">
        <v>144</v>
      </c>
      <c r="C1652" s="7" t="s">
        <v>1</v>
      </c>
      <c r="D1652" t="s">
        <v>17</v>
      </c>
      <c r="E1652" t="s">
        <v>151</v>
      </c>
      <c r="F1652" t="s">
        <v>97</v>
      </c>
      <c r="G1652">
        <v>2016</v>
      </c>
      <c r="H1652" s="9">
        <v>0.461587800283</v>
      </c>
      <c r="I1652" s="9">
        <v>0.50641538418599996</v>
      </c>
      <c r="J1652" s="9">
        <v>0.42323684768399999</v>
      </c>
    </row>
    <row r="1653" spans="1:10" x14ac:dyDescent="0.25">
      <c r="A1653" t="s">
        <v>39</v>
      </c>
      <c r="B1653" t="s">
        <v>144</v>
      </c>
      <c r="C1653" s="7" t="s">
        <v>3</v>
      </c>
      <c r="D1653" t="s">
        <v>17</v>
      </c>
      <c r="E1653" t="s">
        <v>151</v>
      </c>
      <c r="F1653" t="s">
        <v>97</v>
      </c>
      <c r="G1653">
        <v>2016</v>
      </c>
      <c r="H1653" s="9">
        <v>0.99775165091100004</v>
      </c>
      <c r="I1653" s="9">
        <v>1.1698579354300001</v>
      </c>
      <c r="J1653" s="9">
        <v>0.86027659892599995</v>
      </c>
    </row>
    <row r="1654" spans="1:10" x14ac:dyDescent="0.25">
      <c r="A1654" t="s">
        <v>39</v>
      </c>
      <c r="B1654" t="s">
        <v>144</v>
      </c>
      <c r="C1654" s="7" t="s">
        <v>1</v>
      </c>
      <c r="D1654" t="s">
        <v>17</v>
      </c>
      <c r="E1654" t="s">
        <v>151</v>
      </c>
      <c r="F1654" t="s">
        <v>146</v>
      </c>
      <c r="G1654">
        <v>2016</v>
      </c>
      <c r="H1654" s="9">
        <v>1.7500591393899999E-6</v>
      </c>
      <c r="I1654" s="9">
        <v>1.9214447627600002E-6</v>
      </c>
      <c r="J1654" s="9">
        <v>1.5987193391399999E-6</v>
      </c>
    </row>
    <row r="1655" spans="1:10" x14ac:dyDescent="0.25">
      <c r="A1655" t="s">
        <v>39</v>
      </c>
      <c r="B1655" t="s">
        <v>144</v>
      </c>
      <c r="C1655" s="7" t="s">
        <v>3</v>
      </c>
      <c r="D1655" t="s">
        <v>17</v>
      </c>
      <c r="E1655" t="s">
        <v>151</v>
      </c>
      <c r="F1655" t="s">
        <v>146</v>
      </c>
      <c r="G1655">
        <v>2016</v>
      </c>
      <c r="H1655" s="9">
        <v>3.4151427340499999E-6</v>
      </c>
      <c r="I1655" s="9">
        <v>4.0028927032499998E-6</v>
      </c>
      <c r="J1655" s="9">
        <v>2.9422024692399999E-6</v>
      </c>
    </row>
    <row r="1656" spans="1:10" x14ac:dyDescent="0.25">
      <c r="A1656" t="s">
        <v>39</v>
      </c>
      <c r="B1656" t="s">
        <v>144</v>
      </c>
      <c r="C1656" s="7" t="s">
        <v>1</v>
      </c>
      <c r="D1656" t="s">
        <v>17</v>
      </c>
      <c r="E1656" t="s">
        <v>151</v>
      </c>
      <c r="F1656" t="s">
        <v>7</v>
      </c>
      <c r="G1656">
        <v>2016</v>
      </c>
      <c r="H1656" s="9">
        <v>0.15653079319799901</v>
      </c>
      <c r="I1656" s="9">
        <v>0.17173244554100001</v>
      </c>
      <c r="J1656" s="9">
        <v>0.14352545591099999</v>
      </c>
    </row>
    <row r="1657" spans="1:10" x14ac:dyDescent="0.25">
      <c r="A1657" t="s">
        <v>39</v>
      </c>
      <c r="B1657" t="s">
        <v>144</v>
      </c>
      <c r="C1657" s="7" t="s">
        <v>3</v>
      </c>
      <c r="D1657" t="s">
        <v>17</v>
      </c>
      <c r="E1657" t="s">
        <v>151</v>
      </c>
      <c r="F1657" t="s">
        <v>7</v>
      </c>
      <c r="G1657">
        <v>2016</v>
      </c>
      <c r="H1657" s="9">
        <v>0.33125336298399999</v>
      </c>
      <c r="I1657" s="9">
        <v>0.38839261751300003</v>
      </c>
      <c r="J1657" s="9">
        <v>0.28561167123100001</v>
      </c>
    </row>
    <row r="1658" spans="1:10" x14ac:dyDescent="0.25">
      <c r="A1658" t="s">
        <v>39</v>
      </c>
      <c r="B1658" t="s">
        <v>144</v>
      </c>
      <c r="C1658" s="7" t="s">
        <v>1</v>
      </c>
      <c r="D1658" t="s">
        <v>18</v>
      </c>
      <c r="E1658" t="s">
        <v>151</v>
      </c>
      <c r="F1658" t="s">
        <v>97</v>
      </c>
      <c r="G1658">
        <v>2016</v>
      </c>
      <c r="H1658" s="9">
        <v>1.2848914487500001</v>
      </c>
      <c r="I1658" s="9">
        <v>1.41715336618</v>
      </c>
      <c r="J1658" s="9">
        <v>1.1738082359699999</v>
      </c>
    </row>
    <row r="1659" spans="1:10" x14ac:dyDescent="0.25">
      <c r="A1659" t="s">
        <v>39</v>
      </c>
      <c r="B1659" t="s">
        <v>144</v>
      </c>
      <c r="C1659" s="7" t="s">
        <v>3</v>
      </c>
      <c r="D1659" t="s">
        <v>18</v>
      </c>
      <c r="E1659" t="s">
        <v>151</v>
      </c>
      <c r="F1659" t="s">
        <v>97</v>
      </c>
      <c r="G1659">
        <v>2016</v>
      </c>
      <c r="H1659" s="9">
        <v>2.6896909152499999</v>
      </c>
      <c r="I1659" s="9">
        <v>3.1793676799599999</v>
      </c>
      <c r="J1659" s="9">
        <v>2.3103751564100001</v>
      </c>
    </row>
    <row r="1660" spans="1:10" x14ac:dyDescent="0.25">
      <c r="A1660" t="s">
        <v>39</v>
      </c>
      <c r="B1660" t="s">
        <v>144</v>
      </c>
      <c r="C1660" s="7" t="s">
        <v>1</v>
      </c>
      <c r="D1660" t="s">
        <v>18</v>
      </c>
      <c r="E1660" t="s">
        <v>151</v>
      </c>
      <c r="F1660" t="s">
        <v>146</v>
      </c>
      <c r="G1660">
        <v>2016</v>
      </c>
      <c r="H1660" s="9">
        <v>3.38203632262E-6</v>
      </c>
      <c r="I1660" s="9">
        <v>3.7276066162100002E-6</v>
      </c>
      <c r="J1660" s="9">
        <v>3.0890121808599999E-6</v>
      </c>
    </row>
    <row r="1661" spans="1:10" x14ac:dyDescent="0.25">
      <c r="A1661" t="s">
        <v>39</v>
      </c>
      <c r="B1661" t="s">
        <v>144</v>
      </c>
      <c r="C1661" s="7" t="s">
        <v>3</v>
      </c>
      <c r="D1661" t="s">
        <v>18</v>
      </c>
      <c r="E1661" t="s">
        <v>151</v>
      </c>
      <c r="F1661" t="s">
        <v>146</v>
      </c>
      <c r="G1661">
        <v>2016</v>
      </c>
      <c r="H1661" s="9">
        <v>6.4188307438599998E-6</v>
      </c>
      <c r="I1661" s="9">
        <v>7.5576227117499996E-6</v>
      </c>
      <c r="J1661" s="9">
        <v>5.5111372132700001E-6</v>
      </c>
    </row>
    <row r="1662" spans="1:10" x14ac:dyDescent="0.25">
      <c r="A1662" t="s">
        <v>39</v>
      </c>
      <c r="B1662" t="s">
        <v>144</v>
      </c>
      <c r="C1662" s="7" t="s">
        <v>1</v>
      </c>
      <c r="D1662" t="s">
        <v>18</v>
      </c>
      <c r="E1662" t="s">
        <v>151</v>
      </c>
      <c r="F1662" t="s">
        <v>7</v>
      </c>
      <c r="G1662">
        <v>2016</v>
      </c>
      <c r="H1662" s="9">
        <v>0.31265471748700002</v>
      </c>
      <c r="I1662" s="9">
        <v>0.34483822409199999</v>
      </c>
      <c r="J1662" s="9">
        <v>0.28562465938999998</v>
      </c>
    </row>
    <row r="1663" spans="1:10" x14ac:dyDescent="0.25">
      <c r="A1663" t="s">
        <v>39</v>
      </c>
      <c r="B1663" t="s">
        <v>144</v>
      </c>
      <c r="C1663" s="7" t="s">
        <v>3</v>
      </c>
      <c r="D1663" t="s">
        <v>18</v>
      </c>
      <c r="E1663" t="s">
        <v>151</v>
      </c>
      <c r="F1663" t="s">
        <v>7</v>
      </c>
      <c r="G1663">
        <v>2016</v>
      </c>
      <c r="H1663" s="9">
        <v>0.62955747393499994</v>
      </c>
      <c r="I1663" s="9">
        <v>0.74417275009599904</v>
      </c>
      <c r="J1663" s="9">
        <v>0.54077364022399999</v>
      </c>
    </row>
    <row r="1664" spans="1:10" x14ac:dyDescent="0.25">
      <c r="A1664" t="s">
        <v>39</v>
      </c>
      <c r="B1664" t="s">
        <v>144</v>
      </c>
      <c r="C1664" s="7" t="s">
        <v>1</v>
      </c>
      <c r="D1664" t="s">
        <v>19</v>
      </c>
      <c r="E1664" t="s">
        <v>151</v>
      </c>
      <c r="F1664" t="s">
        <v>97</v>
      </c>
      <c r="G1664">
        <v>2016</v>
      </c>
      <c r="H1664" s="9">
        <v>4.3359343741399998</v>
      </c>
      <c r="I1664" s="9">
        <v>4.9203450875400003</v>
      </c>
      <c r="J1664" s="9">
        <v>3.8864502127399998</v>
      </c>
    </row>
    <row r="1665" spans="1:10" x14ac:dyDescent="0.25">
      <c r="A1665" t="s">
        <v>39</v>
      </c>
      <c r="B1665" t="s">
        <v>144</v>
      </c>
      <c r="C1665" s="7" t="s">
        <v>3</v>
      </c>
      <c r="D1665" t="s">
        <v>19</v>
      </c>
      <c r="E1665" t="s">
        <v>151</v>
      </c>
      <c r="F1665" t="s">
        <v>97</v>
      </c>
      <c r="G1665">
        <v>2016</v>
      </c>
      <c r="H1665" s="9">
        <v>9.4329171660900002</v>
      </c>
      <c r="I1665" s="9">
        <v>10.5625764551</v>
      </c>
      <c r="J1665" s="9">
        <v>8.2930663088600003</v>
      </c>
    </row>
    <row r="1666" spans="1:10" x14ac:dyDescent="0.25">
      <c r="A1666" t="s">
        <v>39</v>
      </c>
      <c r="B1666" t="s">
        <v>144</v>
      </c>
      <c r="C1666" s="7" t="s">
        <v>1</v>
      </c>
      <c r="D1666" t="s">
        <v>19</v>
      </c>
      <c r="E1666" t="s">
        <v>151</v>
      </c>
      <c r="F1666" t="s">
        <v>146</v>
      </c>
      <c r="G1666">
        <v>2016</v>
      </c>
      <c r="H1666" s="9">
        <v>1.04455645262E-5</v>
      </c>
      <c r="I1666" s="9">
        <v>1.1842768173E-5</v>
      </c>
      <c r="J1666" s="9">
        <v>9.3716441673100005E-6</v>
      </c>
    </row>
    <row r="1667" spans="1:10" x14ac:dyDescent="0.25">
      <c r="A1667" t="s">
        <v>39</v>
      </c>
      <c r="B1667" t="s">
        <v>144</v>
      </c>
      <c r="C1667" s="7" t="s">
        <v>3</v>
      </c>
      <c r="D1667" t="s">
        <v>19</v>
      </c>
      <c r="E1667" t="s">
        <v>151</v>
      </c>
      <c r="F1667" t="s">
        <v>146</v>
      </c>
      <c r="G1667">
        <v>2016</v>
      </c>
      <c r="H1667" s="9">
        <v>2.2723865641500001E-5</v>
      </c>
      <c r="I1667" s="9">
        <v>2.5456423937599999E-5</v>
      </c>
      <c r="J1667" s="9">
        <v>1.99843146058E-5</v>
      </c>
    </row>
    <row r="1668" spans="1:10" x14ac:dyDescent="0.25">
      <c r="A1668" t="s">
        <v>39</v>
      </c>
      <c r="B1668" t="s">
        <v>144</v>
      </c>
      <c r="C1668" s="7" t="s">
        <v>1</v>
      </c>
      <c r="D1668" t="s">
        <v>19</v>
      </c>
      <c r="E1668" t="s">
        <v>151</v>
      </c>
      <c r="F1668" t="s">
        <v>7</v>
      </c>
      <c r="G1668">
        <v>2016</v>
      </c>
      <c r="H1668" s="9">
        <v>0.98378451357399999</v>
      </c>
      <c r="I1668" s="9">
        <v>1.11638204845</v>
      </c>
      <c r="J1668" s="9">
        <v>0.88180059985899995</v>
      </c>
    </row>
    <row r="1669" spans="1:10" x14ac:dyDescent="0.25">
      <c r="A1669" t="s">
        <v>39</v>
      </c>
      <c r="B1669" t="s">
        <v>144</v>
      </c>
      <c r="C1669" s="7" t="s">
        <v>3</v>
      </c>
      <c r="D1669" t="s">
        <v>19</v>
      </c>
      <c r="E1669" t="s">
        <v>151</v>
      </c>
      <c r="F1669" t="s">
        <v>7</v>
      </c>
      <c r="G1669">
        <v>2016</v>
      </c>
      <c r="H1669" s="9">
        <v>2.2410501965499998</v>
      </c>
      <c r="I1669" s="9">
        <v>2.5094319841799999</v>
      </c>
      <c r="J1669" s="9">
        <v>1.97024712019</v>
      </c>
    </row>
    <row r="1670" spans="1:10" x14ac:dyDescent="0.25">
      <c r="A1670" t="s">
        <v>39</v>
      </c>
      <c r="B1670" t="s">
        <v>144</v>
      </c>
      <c r="C1670" s="7" t="s">
        <v>1</v>
      </c>
      <c r="D1670" t="s">
        <v>20</v>
      </c>
      <c r="E1670" t="s">
        <v>151</v>
      </c>
      <c r="F1670" t="s">
        <v>97</v>
      </c>
      <c r="G1670">
        <v>2016</v>
      </c>
      <c r="H1670" s="9">
        <v>10.597625884699999</v>
      </c>
      <c r="I1670" s="9">
        <v>11.586447829600001</v>
      </c>
      <c r="J1670" s="9">
        <v>9.6864458165999991</v>
      </c>
    </row>
    <row r="1671" spans="1:10" x14ac:dyDescent="0.25">
      <c r="A1671" t="s">
        <v>39</v>
      </c>
      <c r="B1671" t="s">
        <v>144</v>
      </c>
      <c r="C1671" s="7" t="s">
        <v>3</v>
      </c>
      <c r="D1671" t="s">
        <v>20</v>
      </c>
      <c r="E1671" t="s">
        <v>151</v>
      </c>
      <c r="F1671" t="s">
        <v>97</v>
      </c>
      <c r="G1671">
        <v>2016</v>
      </c>
      <c r="H1671" s="9">
        <v>14.7774209482</v>
      </c>
      <c r="I1671" s="9">
        <v>16.780866083799999</v>
      </c>
      <c r="J1671" s="9">
        <v>13.2702912593</v>
      </c>
    </row>
    <row r="1672" spans="1:10" x14ac:dyDescent="0.25">
      <c r="A1672" t="s">
        <v>39</v>
      </c>
      <c r="B1672" t="s">
        <v>144</v>
      </c>
      <c r="C1672" s="7" t="s">
        <v>1</v>
      </c>
      <c r="D1672" t="s">
        <v>20</v>
      </c>
      <c r="E1672" t="s">
        <v>151</v>
      </c>
      <c r="F1672" t="s">
        <v>146</v>
      </c>
      <c r="G1672">
        <v>2016</v>
      </c>
      <c r="H1672" s="9">
        <v>3.0711612884900001E-5</v>
      </c>
      <c r="I1672" s="9">
        <v>3.3507707216499999E-5</v>
      </c>
      <c r="J1672" s="9">
        <v>2.8071158948000001E-5</v>
      </c>
    </row>
    <row r="1673" spans="1:10" x14ac:dyDescent="0.25">
      <c r="A1673" t="s">
        <v>39</v>
      </c>
      <c r="B1673" t="s">
        <v>144</v>
      </c>
      <c r="C1673" s="7" t="s">
        <v>3</v>
      </c>
      <c r="D1673" t="s">
        <v>20</v>
      </c>
      <c r="E1673" t="s">
        <v>151</v>
      </c>
      <c r="F1673" t="s">
        <v>146</v>
      </c>
      <c r="G1673">
        <v>2016</v>
      </c>
      <c r="H1673" s="9">
        <v>4.3730363296500003E-5</v>
      </c>
      <c r="I1673" s="9">
        <v>4.9660125684799999E-5</v>
      </c>
      <c r="J1673" s="9">
        <v>3.9300118106399999E-5</v>
      </c>
    </row>
    <row r="1674" spans="1:10" x14ac:dyDescent="0.25">
      <c r="A1674" t="s">
        <v>39</v>
      </c>
      <c r="B1674" t="s">
        <v>144</v>
      </c>
      <c r="C1674" s="7" t="s">
        <v>1</v>
      </c>
      <c r="D1674" t="s">
        <v>20</v>
      </c>
      <c r="E1674" t="s">
        <v>151</v>
      </c>
      <c r="F1674" t="s">
        <v>7</v>
      </c>
      <c r="G1674">
        <v>2016</v>
      </c>
      <c r="H1674" s="9">
        <v>2.9225928728100001</v>
      </c>
      <c r="I1674" s="9">
        <v>3.1952882859199998</v>
      </c>
      <c r="J1674" s="9">
        <v>2.67130938706</v>
      </c>
    </row>
    <row r="1675" spans="1:10" x14ac:dyDescent="0.25">
      <c r="A1675" t="s">
        <v>39</v>
      </c>
      <c r="B1675" t="s">
        <v>144</v>
      </c>
      <c r="C1675" s="7" t="s">
        <v>3</v>
      </c>
      <c r="D1675" t="s">
        <v>20</v>
      </c>
      <c r="E1675" t="s">
        <v>151</v>
      </c>
      <c r="F1675" t="s">
        <v>7</v>
      </c>
      <c r="G1675">
        <v>2016</v>
      </c>
      <c r="H1675" s="9">
        <v>4.3199042890200001</v>
      </c>
      <c r="I1675" s="9">
        <v>4.9055742285899999</v>
      </c>
      <c r="J1675" s="9">
        <v>3.8793229433300001</v>
      </c>
    </row>
    <row r="1676" spans="1:10" x14ac:dyDescent="0.25">
      <c r="A1676" t="s">
        <v>39</v>
      </c>
      <c r="B1676" t="s">
        <v>144</v>
      </c>
      <c r="C1676" s="7" t="s">
        <v>1</v>
      </c>
      <c r="D1676" t="s">
        <v>21</v>
      </c>
      <c r="E1676" t="s">
        <v>151</v>
      </c>
      <c r="F1676" t="s">
        <v>97</v>
      </c>
      <c r="G1676">
        <v>2016</v>
      </c>
      <c r="H1676" s="9">
        <v>31.503654974100002</v>
      </c>
      <c r="I1676" s="9">
        <v>34.000953141099998</v>
      </c>
      <c r="J1676" s="9">
        <v>28.5023168558</v>
      </c>
    </row>
    <row r="1677" spans="1:10" x14ac:dyDescent="0.25">
      <c r="A1677" t="s">
        <v>39</v>
      </c>
      <c r="B1677" t="s">
        <v>144</v>
      </c>
      <c r="C1677" s="7" t="s">
        <v>3</v>
      </c>
      <c r="D1677" t="s">
        <v>21</v>
      </c>
      <c r="E1677" t="s">
        <v>151</v>
      </c>
      <c r="F1677" t="s">
        <v>97</v>
      </c>
      <c r="G1677">
        <v>2016</v>
      </c>
      <c r="H1677" s="9">
        <v>43.155438355900003</v>
      </c>
      <c r="I1677" s="9">
        <v>47.208112331800002</v>
      </c>
      <c r="J1677" s="9">
        <v>40.0957693613</v>
      </c>
    </row>
    <row r="1678" spans="1:10" x14ac:dyDescent="0.25">
      <c r="A1678" t="s">
        <v>39</v>
      </c>
      <c r="B1678" t="s">
        <v>144</v>
      </c>
      <c r="C1678" s="7" t="s">
        <v>1</v>
      </c>
      <c r="D1678" t="s">
        <v>21</v>
      </c>
      <c r="E1678" t="s">
        <v>151</v>
      </c>
      <c r="F1678" t="s">
        <v>146</v>
      </c>
      <c r="G1678">
        <v>2016</v>
      </c>
      <c r="H1678" s="9">
        <v>9.6597109328799998E-5</v>
      </c>
      <c r="I1678" s="9">
        <v>1.0419499424399999E-4</v>
      </c>
      <c r="J1678" s="9">
        <v>8.7173699053499996E-5</v>
      </c>
    </row>
    <row r="1679" spans="1:10" x14ac:dyDescent="0.25">
      <c r="A1679" t="s">
        <v>39</v>
      </c>
      <c r="B1679" t="s">
        <v>144</v>
      </c>
      <c r="C1679" s="7" t="s">
        <v>3</v>
      </c>
      <c r="D1679" t="s">
        <v>21</v>
      </c>
      <c r="E1679" t="s">
        <v>151</v>
      </c>
      <c r="F1679" t="s">
        <v>146</v>
      </c>
      <c r="G1679">
        <v>2016</v>
      </c>
      <c r="H1679" s="9">
        <v>1.32589442406E-4</v>
      </c>
      <c r="I1679" s="9">
        <v>1.4510513050300001E-4</v>
      </c>
      <c r="J1679" s="9">
        <v>1.2311530706599999E-4</v>
      </c>
    </row>
    <row r="1680" spans="1:10" x14ac:dyDescent="0.25">
      <c r="A1680" t="s">
        <v>39</v>
      </c>
      <c r="B1680" t="s">
        <v>144</v>
      </c>
      <c r="C1680" s="7" t="s">
        <v>1</v>
      </c>
      <c r="D1680" t="s">
        <v>21</v>
      </c>
      <c r="E1680" t="s">
        <v>151</v>
      </c>
      <c r="F1680" t="s">
        <v>7</v>
      </c>
      <c r="G1680">
        <v>2016</v>
      </c>
      <c r="H1680" s="9">
        <v>9.2862665136599993</v>
      </c>
      <c r="I1680" s="9">
        <v>10.0223898734</v>
      </c>
      <c r="J1680" s="9">
        <v>8.4015683512700008</v>
      </c>
    </row>
    <row r="1681" spans="1:10" x14ac:dyDescent="0.25">
      <c r="A1681" t="s">
        <v>39</v>
      </c>
      <c r="B1681" t="s">
        <v>144</v>
      </c>
      <c r="C1681" s="7" t="s">
        <v>3</v>
      </c>
      <c r="D1681" t="s">
        <v>21</v>
      </c>
      <c r="E1681" t="s">
        <v>151</v>
      </c>
      <c r="F1681" t="s">
        <v>7</v>
      </c>
      <c r="G1681">
        <v>2016</v>
      </c>
      <c r="H1681" s="9">
        <v>13.1265977685999</v>
      </c>
      <c r="I1681" s="9">
        <v>14.359300371</v>
      </c>
      <c r="J1681" s="9">
        <v>12.1959376774</v>
      </c>
    </row>
    <row r="1682" spans="1:10" x14ac:dyDescent="0.25">
      <c r="A1682" t="s">
        <v>39</v>
      </c>
      <c r="B1682" t="s">
        <v>144</v>
      </c>
      <c r="C1682" s="7" t="s">
        <v>1</v>
      </c>
      <c r="D1682" t="s">
        <v>22</v>
      </c>
      <c r="E1682" t="s">
        <v>151</v>
      </c>
      <c r="F1682" t="s">
        <v>97</v>
      </c>
      <c r="G1682">
        <v>2016</v>
      </c>
      <c r="H1682" s="9">
        <v>81.900446618199993</v>
      </c>
      <c r="I1682" s="9">
        <v>87.727825904200003</v>
      </c>
      <c r="J1682" s="9">
        <v>76.002538837200007</v>
      </c>
    </row>
    <row r="1683" spans="1:10" x14ac:dyDescent="0.25">
      <c r="A1683" t="s">
        <v>39</v>
      </c>
      <c r="B1683" t="s">
        <v>144</v>
      </c>
      <c r="C1683" s="7" t="s">
        <v>3</v>
      </c>
      <c r="D1683" t="s">
        <v>22</v>
      </c>
      <c r="E1683" t="s">
        <v>151</v>
      </c>
      <c r="F1683" t="s">
        <v>97</v>
      </c>
      <c r="G1683">
        <v>2016</v>
      </c>
      <c r="H1683" s="9">
        <v>110.79557708500001</v>
      </c>
      <c r="I1683" s="9">
        <v>118.845134456</v>
      </c>
      <c r="J1683" s="9">
        <v>104.411356684</v>
      </c>
    </row>
    <row r="1684" spans="1:10" x14ac:dyDescent="0.25">
      <c r="A1684" t="s">
        <v>39</v>
      </c>
      <c r="B1684" t="s">
        <v>144</v>
      </c>
      <c r="C1684" s="7" t="s">
        <v>1</v>
      </c>
      <c r="D1684" t="s">
        <v>22</v>
      </c>
      <c r="E1684" t="s">
        <v>151</v>
      </c>
      <c r="F1684" t="s">
        <v>146</v>
      </c>
      <c r="G1684">
        <v>2016</v>
      </c>
      <c r="H1684" s="9">
        <v>2.6926474175300002E-4</v>
      </c>
      <c r="I1684" s="9">
        <v>2.8908221166699998E-4</v>
      </c>
      <c r="J1684" s="9">
        <v>2.4973546567899998E-4</v>
      </c>
    </row>
    <row r="1685" spans="1:10" x14ac:dyDescent="0.25">
      <c r="A1685" t="s">
        <v>39</v>
      </c>
      <c r="B1685" t="s">
        <v>144</v>
      </c>
      <c r="C1685" s="7" t="s">
        <v>3</v>
      </c>
      <c r="D1685" t="s">
        <v>22</v>
      </c>
      <c r="E1685" t="s">
        <v>151</v>
      </c>
      <c r="F1685" t="s">
        <v>146</v>
      </c>
      <c r="G1685">
        <v>2016</v>
      </c>
      <c r="H1685" s="9">
        <v>3.5275968500799999E-4</v>
      </c>
      <c r="I1685" s="9">
        <v>3.7847210777699998E-4</v>
      </c>
      <c r="J1685" s="9">
        <v>3.32182049894E-4</v>
      </c>
    </row>
    <row r="1686" spans="1:10" x14ac:dyDescent="0.25">
      <c r="A1686" t="s">
        <v>39</v>
      </c>
      <c r="B1686" t="s">
        <v>144</v>
      </c>
      <c r="C1686" s="7" t="s">
        <v>1</v>
      </c>
      <c r="D1686" t="s">
        <v>22</v>
      </c>
      <c r="E1686" t="s">
        <v>151</v>
      </c>
      <c r="F1686" t="s">
        <v>7</v>
      </c>
      <c r="G1686">
        <v>2016</v>
      </c>
      <c r="H1686" s="9">
        <v>26.0855686222</v>
      </c>
      <c r="I1686" s="9">
        <v>27.941608589400001</v>
      </c>
      <c r="J1686" s="9">
        <v>24.207065091400001</v>
      </c>
    </row>
    <row r="1687" spans="1:10" x14ac:dyDescent="0.25">
      <c r="A1687" t="s">
        <v>39</v>
      </c>
      <c r="B1687" t="s">
        <v>144</v>
      </c>
      <c r="C1687" s="7" t="s">
        <v>3</v>
      </c>
      <c r="D1687" t="s">
        <v>22</v>
      </c>
      <c r="E1687" t="s">
        <v>151</v>
      </c>
      <c r="F1687" t="s">
        <v>7</v>
      </c>
      <c r="G1687">
        <v>2016</v>
      </c>
      <c r="H1687" s="9">
        <v>34.976001101800001</v>
      </c>
      <c r="I1687" s="9">
        <v>37.517089247100003</v>
      </c>
      <c r="J1687" s="9">
        <v>32.9606273327</v>
      </c>
    </row>
    <row r="1688" spans="1:10" x14ac:dyDescent="0.25">
      <c r="A1688" t="s">
        <v>39</v>
      </c>
      <c r="B1688" t="s">
        <v>144</v>
      </c>
      <c r="C1688" s="7" t="s">
        <v>1</v>
      </c>
      <c r="D1688" t="s">
        <v>23</v>
      </c>
      <c r="E1688" t="s">
        <v>151</v>
      </c>
      <c r="F1688" t="s">
        <v>97</v>
      </c>
      <c r="G1688">
        <v>2016</v>
      </c>
      <c r="H1688" s="9">
        <v>165.44644666400001</v>
      </c>
      <c r="I1688" s="9">
        <v>177.403819433</v>
      </c>
      <c r="J1688" s="9">
        <v>153.65872766800001</v>
      </c>
    </row>
    <row r="1689" spans="1:10" x14ac:dyDescent="0.25">
      <c r="A1689" t="s">
        <v>39</v>
      </c>
      <c r="B1689" t="s">
        <v>144</v>
      </c>
      <c r="C1689" s="7" t="s">
        <v>3</v>
      </c>
      <c r="D1689" t="s">
        <v>23</v>
      </c>
      <c r="E1689" t="s">
        <v>151</v>
      </c>
      <c r="F1689" t="s">
        <v>97</v>
      </c>
      <c r="G1689">
        <v>2016</v>
      </c>
      <c r="H1689" s="9">
        <v>202.53027634599999</v>
      </c>
      <c r="I1689" s="9">
        <v>214.318253785</v>
      </c>
      <c r="J1689" s="9">
        <v>191.41905460300001</v>
      </c>
    </row>
    <row r="1690" spans="1:10" x14ac:dyDescent="0.25">
      <c r="A1690" t="s">
        <v>39</v>
      </c>
      <c r="B1690" t="s">
        <v>144</v>
      </c>
      <c r="C1690" s="7" t="s">
        <v>1</v>
      </c>
      <c r="D1690" t="s">
        <v>23</v>
      </c>
      <c r="E1690" t="s">
        <v>151</v>
      </c>
      <c r="F1690" t="s">
        <v>146</v>
      </c>
      <c r="G1690">
        <v>2016</v>
      </c>
      <c r="H1690" s="9">
        <v>6.45036146512E-4</v>
      </c>
      <c r="I1690" s="9">
        <v>6.9121649498799995E-4</v>
      </c>
      <c r="J1690" s="9">
        <v>5.9845383531700002E-4</v>
      </c>
    </row>
    <row r="1691" spans="1:10" x14ac:dyDescent="0.25">
      <c r="A1691" t="s">
        <v>39</v>
      </c>
      <c r="B1691" t="s">
        <v>144</v>
      </c>
      <c r="C1691" s="7" t="s">
        <v>3</v>
      </c>
      <c r="D1691" t="s">
        <v>23</v>
      </c>
      <c r="E1691" t="s">
        <v>151</v>
      </c>
      <c r="F1691" t="s">
        <v>146</v>
      </c>
      <c r="G1691">
        <v>2016</v>
      </c>
      <c r="H1691" s="9">
        <v>7.5644574102399999E-4</v>
      </c>
      <c r="I1691" s="9">
        <v>8.00343754966E-4</v>
      </c>
      <c r="J1691" s="9">
        <v>7.1565072024799999E-4</v>
      </c>
    </row>
    <row r="1692" spans="1:10" x14ac:dyDescent="0.25">
      <c r="A1692" t="s">
        <v>39</v>
      </c>
      <c r="B1692" t="s">
        <v>144</v>
      </c>
      <c r="C1692" s="7" t="s">
        <v>1</v>
      </c>
      <c r="D1692" t="s">
        <v>23</v>
      </c>
      <c r="E1692" t="s">
        <v>151</v>
      </c>
      <c r="F1692" t="s">
        <v>7</v>
      </c>
      <c r="G1692">
        <v>2016</v>
      </c>
      <c r="H1692" s="9">
        <v>63.037046054299999</v>
      </c>
      <c r="I1692" s="9">
        <v>67.592946003500003</v>
      </c>
      <c r="J1692" s="9">
        <v>58.545786192199998</v>
      </c>
    </row>
    <row r="1693" spans="1:10" x14ac:dyDescent="0.25">
      <c r="A1693" t="s">
        <v>39</v>
      </c>
      <c r="B1693" t="s">
        <v>144</v>
      </c>
      <c r="C1693" s="7" t="s">
        <v>3</v>
      </c>
      <c r="D1693" t="s">
        <v>23</v>
      </c>
      <c r="E1693" t="s">
        <v>151</v>
      </c>
      <c r="F1693" t="s">
        <v>7</v>
      </c>
      <c r="G1693">
        <v>2016</v>
      </c>
      <c r="H1693" s="9">
        <v>74.990254557200004</v>
      </c>
      <c r="I1693" s="9">
        <v>79.354952245099994</v>
      </c>
      <c r="J1693" s="9">
        <v>70.876137092799993</v>
      </c>
    </row>
    <row r="1694" spans="1:10" x14ac:dyDescent="0.25">
      <c r="A1694" t="s">
        <v>39</v>
      </c>
      <c r="B1694" t="s">
        <v>144</v>
      </c>
      <c r="C1694" s="7" t="s">
        <v>1</v>
      </c>
      <c r="D1694" t="s">
        <v>24</v>
      </c>
      <c r="E1694" t="s">
        <v>151</v>
      </c>
      <c r="F1694" t="s">
        <v>97</v>
      </c>
      <c r="G1694">
        <v>2016</v>
      </c>
      <c r="H1694" s="9">
        <v>270.57144754799998</v>
      </c>
      <c r="I1694" s="9">
        <v>287.13070487700003</v>
      </c>
      <c r="J1694" s="9">
        <v>254.780498556</v>
      </c>
    </row>
    <row r="1695" spans="1:10" x14ac:dyDescent="0.25">
      <c r="A1695" t="s">
        <v>39</v>
      </c>
      <c r="B1695" t="s">
        <v>144</v>
      </c>
      <c r="C1695" s="7" t="s">
        <v>3</v>
      </c>
      <c r="D1695" t="s">
        <v>24</v>
      </c>
      <c r="E1695" t="s">
        <v>151</v>
      </c>
      <c r="F1695" t="s">
        <v>97</v>
      </c>
      <c r="G1695">
        <v>2016</v>
      </c>
      <c r="H1695" s="9">
        <v>310.71089401299997</v>
      </c>
      <c r="I1695" s="9">
        <v>330.630505207</v>
      </c>
      <c r="J1695" s="9">
        <v>293.250082115</v>
      </c>
    </row>
    <row r="1696" spans="1:10" x14ac:dyDescent="0.25">
      <c r="A1696" t="s">
        <v>39</v>
      </c>
      <c r="B1696" t="s">
        <v>144</v>
      </c>
      <c r="C1696" s="7" t="s">
        <v>1</v>
      </c>
      <c r="D1696" t="s">
        <v>24</v>
      </c>
      <c r="E1696" t="s">
        <v>151</v>
      </c>
      <c r="F1696" t="s">
        <v>146</v>
      </c>
      <c r="G1696">
        <v>2016</v>
      </c>
      <c r="H1696" s="9">
        <v>1.3145596868599999E-3</v>
      </c>
      <c r="I1696" s="9">
        <v>1.39526559789E-3</v>
      </c>
      <c r="J1696" s="9">
        <v>1.2374422384899999E-3</v>
      </c>
    </row>
    <row r="1697" spans="1:10" x14ac:dyDescent="0.25">
      <c r="A1697" t="s">
        <v>39</v>
      </c>
      <c r="B1697" t="s">
        <v>144</v>
      </c>
      <c r="C1697" s="7" t="s">
        <v>3</v>
      </c>
      <c r="D1697" t="s">
        <v>24</v>
      </c>
      <c r="E1697" t="s">
        <v>151</v>
      </c>
      <c r="F1697" t="s">
        <v>146</v>
      </c>
      <c r="G1697">
        <v>2016</v>
      </c>
      <c r="H1697" s="9">
        <v>1.46189170125E-3</v>
      </c>
      <c r="I1697" s="9">
        <v>1.5557143705E-3</v>
      </c>
      <c r="J1697" s="9">
        <v>1.38008553833E-3</v>
      </c>
    </row>
    <row r="1698" spans="1:10" x14ac:dyDescent="0.25">
      <c r="A1698" t="s">
        <v>39</v>
      </c>
      <c r="B1698" t="s">
        <v>144</v>
      </c>
      <c r="C1698" s="7" t="s">
        <v>1</v>
      </c>
      <c r="D1698" t="s">
        <v>24</v>
      </c>
      <c r="E1698" t="s">
        <v>151</v>
      </c>
      <c r="F1698" t="s">
        <v>7</v>
      </c>
      <c r="G1698">
        <v>2016</v>
      </c>
      <c r="H1698" s="9">
        <v>129.5142458</v>
      </c>
      <c r="I1698" s="9">
        <v>137.44065393899999</v>
      </c>
      <c r="J1698" s="9">
        <v>121.955603275999</v>
      </c>
    </row>
    <row r="1699" spans="1:10" x14ac:dyDescent="0.25">
      <c r="A1699" t="s">
        <v>39</v>
      </c>
      <c r="B1699" t="s">
        <v>144</v>
      </c>
      <c r="C1699" s="7" t="s">
        <v>3</v>
      </c>
      <c r="D1699" t="s">
        <v>24</v>
      </c>
      <c r="E1699" t="s">
        <v>151</v>
      </c>
      <c r="F1699" t="s">
        <v>7</v>
      </c>
      <c r="G1699">
        <v>2016</v>
      </c>
      <c r="H1699" s="9">
        <v>145.051436448</v>
      </c>
      <c r="I1699" s="9">
        <v>154.35065405700001</v>
      </c>
      <c r="J1699" s="9">
        <v>136.90007807500001</v>
      </c>
    </row>
    <row r="1700" spans="1:10" x14ac:dyDescent="0.25">
      <c r="A1700" t="s">
        <v>39</v>
      </c>
      <c r="B1700" t="s">
        <v>144</v>
      </c>
      <c r="C1700" s="7" t="s">
        <v>1</v>
      </c>
      <c r="D1700" t="s">
        <v>25</v>
      </c>
      <c r="E1700" t="s">
        <v>151</v>
      </c>
      <c r="F1700" t="s">
        <v>97</v>
      </c>
      <c r="G1700">
        <v>2016</v>
      </c>
      <c r="H1700" s="9">
        <v>424.758775012</v>
      </c>
      <c r="I1700" s="9">
        <v>450.00236364300002</v>
      </c>
      <c r="J1700" s="9">
        <v>398.874679851</v>
      </c>
    </row>
    <row r="1701" spans="1:10" x14ac:dyDescent="0.25">
      <c r="A1701" t="s">
        <v>39</v>
      </c>
      <c r="B1701" t="s">
        <v>144</v>
      </c>
      <c r="C1701" s="7" t="s">
        <v>3</v>
      </c>
      <c r="D1701" t="s">
        <v>25</v>
      </c>
      <c r="E1701" t="s">
        <v>151</v>
      </c>
      <c r="F1701" t="s">
        <v>97</v>
      </c>
      <c r="G1701">
        <v>2016</v>
      </c>
      <c r="H1701" s="9">
        <v>444.603190971</v>
      </c>
      <c r="I1701" s="9">
        <v>473.08478910399998</v>
      </c>
      <c r="J1701" s="9">
        <v>420.78185084199998</v>
      </c>
    </row>
    <row r="1702" spans="1:10" x14ac:dyDescent="0.25">
      <c r="A1702" t="s">
        <v>39</v>
      </c>
      <c r="B1702" t="s">
        <v>144</v>
      </c>
      <c r="C1702" s="7" t="s">
        <v>1</v>
      </c>
      <c r="D1702" t="s">
        <v>25</v>
      </c>
      <c r="E1702" t="s">
        <v>151</v>
      </c>
      <c r="F1702" t="s">
        <v>146</v>
      </c>
      <c r="G1702">
        <v>2016</v>
      </c>
      <c r="H1702" s="9">
        <v>2.42623016902E-3</v>
      </c>
      <c r="I1702" s="9">
        <v>2.56986996569E-3</v>
      </c>
      <c r="J1702" s="9">
        <v>2.28177903996E-3</v>
      </c>
    </row>
    <row r="1703" spans="1:10" x14ac:dyDescent="0.25">
      <c r="A1703" t="s">
        <v>39</v>
      </c>
      <c r="B1703" t="s">
        <v>144</v>
      </c>
      <c r="C1703" s="7" t="s">
        <v>3</v>
      </c>
      <c r="D1703" t="s">
        <v>25</v>
      </c>
      <c r="E1703" t="s">
        <v>151</v>
      </c>
      <c r="F1703" t="s">
        <v>146</v>
      </c>
      <c r="G1703">
        <v>2016</v>
      </c>
      <c r="H1703" s="9">
        <v>2.3574529891399998E-3</v>
      </c>
      <c r="I1703" s="9">
        <v>2.5090370644799999E-3</v>
      </c>
      <c r="J1703" s="9">
        <v>2.2317642878899998E-3</v>
      </c>
    </row>
    <row r="1704" spans="1:10" x14ac:dyDescent="0.25">
      <c r="A1704" t="s">
        <v>39</v>
      </c>
      <c r="B1704" t="s">
        <v>144</v>
      </c>
      <c r="C1704" s="7" t="s">
        <v>1</v>
      </c>
      <c r="D1704" t="s">
        <v>25</v>
      </c>
      <c r="E1704" t="s">
        <v>151</v>
      </c>
      <c r="F1704" t="s">
        <v>7</v>
      </c>
      <c r="G1704">
        <v>2016</v>
      </c>
      <c r="H1704" s="9">
        <v>240.31963207999999</v>
      </c>
      <c r="I1704" s="9">
        <v>254.60192661799999</v>
      </c>
      <c r="J1704" s="9">
        <v>225.674952343</v>
      </c>
    </row>
    <row r="1705" spans="1:10" x14ac:dyDescent="0.25">
      <c r="A1705" t="s">
        <v>39</v>
      </c>
      <c r="B1705" t="s">
        <v>144</v>
      </c>
      <c r="C1705" s="7" t="s">
        <v>3</v>
      </c>
      <c r="D1705" t="s">
        <v>25</v>
      </c>
      <c r="E1705" t="s">
        <v>151</v>
      </c>
      <c r="F1705" t="s">
        <v>7</v>
      </c>
      <c r="G1705">
        <v>2016</v>
      </c>
      <c r="H1705" s="9">
        <v>234.36834601699999</v>
      </c>
      <c r="I1705" s="9">
        <v>249.38214974600001</v>
      </c>
      <c r="J1705" s="9">
        <v>221.81115299800001</v>
      </c>
    </row>
    <row r="1706" spans="1:10" x14ac:dyDescent="0.25">
      <c r="A1706" t="s">
        <v>39</v>
      </c>
      <c r="B1706" t="s">
        <v>144</v>
      </c>
      <c r="C1706" s="7" t="s">
        <v>1</v>
      </c>
      <c r="D1706" t="s">
        <v>26</v>
      </c>
      <c r="E1706" t="s">
        <v>151</v>
      </c>
      <c r="F1706" t="s">
        <v>97</v>
      </c>
      <c r="G1706">
        <v>2016</v>
      </c>
      <c r="H1706" s="9">
        <v>646.65635317299996</v>
      </c>
      <c r="I1706" s="9">
        <v>674.999148397</v>
      </c>
      <c r="J1706" s="9">
        <v>619.39454152400003</v>
      </c>
    </row>
    <row r="1707" spans="1:10" x14ac:dyDescent="0.25">
      <c r="A1707" t="s">
        <v>39</v>
      </c>
      <c r="B1707" t="s">
        <v>144</v>
      </c>
      <c r="C1707" s="7" t="s">
        <v>3</v>
      </c>
      <c r="D1707" t="s">
        <v>26</v>
      </c>
      <c r="E1707" t="s">
        <v>151</v>
      </c>
      <c r="F1707" t="s">
        <v>97</v>
      </c>
      <c r="G1707">
        <v>2016</v>
      </c>
      <c r="H1707" s="9">
        <v>613.88769506200003</v>
      </c>
      <c r="I1707" s="9">
        <v>646.87720708300003</v>
      </c>
      <c r="J1707" s="9">
        <v>583.12766049599998</v>
      </c>
    </row>
    <row r="1708" spans="1:10" x14ac:dyDescent="0.25">
      <c r="A1708" t="s">
        <v>39</v>
      </c>
      <c r="B1708" t="s">
        <v>144</v>
      </c>
      <c r="C1708" s="7" t="s">
        <v>1</v>
      </c>
      <c r="D1708" t="s">
        <v>26</v>
      </c>
      <c r="E1708" t="s">
        <v>151</v>
      </c>
      <c r="F1708" t="s">
        <v>146</v>
      </c>
      <c r="G1708">
        <v>2016</v>
      </c>
      <c r="H1708" s="9">
        <v>4.1921916239800001E-3</v>
      </c>
      <c r="I1708" s="9">
        <v>4.3765831910399997E-3</v>
      </c>
      <c r="J1708" s="9">
        <v>4.0152332427599996E-3</v>
      </c>
    </row>
    <row r="1709" spans="1:10" x14ac:dyDescent="0.25">
      <c r="A1709" t="s">
        <v>39</v>
      </c>
      <c r="B1709" t="s">
        <v>144</v>
      </c>
      <c r="C1709" s="7" t="s">
        <v>3</v>
      </c>
      <c r="D1709" t="s">
        <v>26</v>
      </c>
      <c r="E1709" t="s">
        <v>151</v>
      </c>
      <c r="F1709" t="s">
        <v>146</v>
      </c>
      <c r="G1709">
        <v>2016</v>
      </c>
      <c r="H1709" s="9">
        <v>3.6349272741599999E-3</v>
      </c>
      <c r="I1709" s="9">
        <v>3.8315530418899998E-3</v>
      </c>
      <c r="J1709" s="9">
        <v>3.45253087747E-3</v>
      </c>
    </row>
    <row r="1710" spans="1:10" x14ac:dyDescent="0.25">
      <c r="A1710" t="s">
        <v>39</v>
      </c>
      <c r="B1710" t="s">
        <v>144</v>
      </c>
      <c r="C1710" s="7" t="s">
        <v>1</v>
      </c>
      <c r="D1710" t="s">
        <v>26</v>
      </c>
      <c r="E1710" t="s">
        <v>151</v>
      </c>
      <c r="F1710" t="s">
        <v>7</v>
      </c>
      <c r="G1710">
        <v>2016</v>
      </c>
      <c r="H1710" s="9">
        <v>417.19368512899899</v>
      </c>
      <c r="I1710" s="9">
        <v>435.47918580999999</v>
      </c>
      <c r="J1710" s="9">
        <v>399.60558658299999</v>
      </c>
    </row>
    <row r="1711" spans="1:10" x14ac:dyDescent="0.25">
      <c r="A1711" t="s">
        <v>39</v>
      </c>
      <c r="B1711" t="s">
        <v>144</v>
      </c>
      <c r="C1711" s="7" t="s">
        <v>3</v>
      </c>
      <c r="D1711" t="s">
        <v>26</v>
      </c>
      <c r="E1711" t="s">
        <v>151</v>
      </c>
      <c r="F1711" t="s">
        <v>7</v>
      </c>
      <c r="G1711">
        <v>2016</v>
      </c>
      <c r="H1711" s="9">
        <v>362.296776712</v>
      </c>
      <c r="I1711" s="9">
        <v>381.76612585700002</v>
      </c>
      <c r="J1711" s="9">
        <v>344.14319346799999</v>
      </c>
    </row>
    <row r="1712" spans="1:10" x14ac:dyDescent="0.25">
      <c r="A1712" t="s">
        <v>39</v>
      </c>
      <c r="B1712" t="s">
        <v>144</v>
      </c>
      <c r="C1712" s="7" t="s">
        <v>1</v>
      </c>
      <c r="D1712" t="s">
        <v>27</v>
      </c>
      <c r="E1712" t="s">
        <v>151</v>
      </c>
      <c r="F1712" t="s">
        <v>97</v>
      </c>
      <c r="G1712">
        <v>2016</v>
      </c>
      <c r="H1712" s="9">
        <v>595.53556775799996</v>
      </c>
      <c r="I1712" s="9">
        <v>630.28338211200003</v>
      </c>
      <c r="J1712" s="9">
        <v>567.87294529600001</v>
      </c>
    </row>
    <row r="1713" spans="1:10" x14ac:dyDescent="0.25">
      <c r="A1713" t="s">
        <v>39</v>
      </c>
      <c r="B1713" t="s">
        <v>144</v>
      </c>
      <c r="C1713" s="7" t="s">
        <v>3</v>
      </c>
      <c r="D1713" t="s">
        <v>27</v>
      </c>
      <c r="E1713" t="s">
        <v>151</v>
      </c>
      <c r="F1713" t="s">
        <v>97</v>
      </c>
      <c r="G1713">
        <v>2016</v>
      </c>
      <c r="H1713" s="9">
        <v>552.52497688999995</v>
      </c>
      <c r="I1713" s="9">
        <v>581.78463151000005</v>
      </c>
      <c r="J1713" s="9">
        <v>527.44825293199995</v>
      </c>
    </row>
    <row r="1714" spans="1:10" x14ac:dyDescent="0.25">
      <c r="A1714" t="s">
        <v>39</v>
      </c>
      <c r="B1714" t="s">
        <v>144</v>
      </c>
      <c r="C1714" s="7" t="s">
        <v>1</v>
      </c>
      <c r="D1714" t="s">
        <v>27</v>
      </c>
      <c r="E1714" t="s">
        <v>151</v>
      </c>
      <c r="F1714" t="s">
        <v>146</v>
      </c>
      <c r="G1714">
        <v>2016</v>
      </c>
      <c r="H1714" s="9">
        <v>6.0666417166E-3</v>
      </c>
      <c r="I1714" s="9">
        <v>6.4189643740900004E-3</v>
      </c>
      <c r="J1714" s="9">
        <v>5.7840119731400004E-3</v>
      </c>
    </row>
    <row r="1715" spans="1:10" x14ac:dyDescent="0.25">
      <c r="A1715" t="s">
        <v>39</v>
      </c>
      <c r="B1715" t="s">
        <v>144</v>
      </c>
      <c r="C1715" s="7" t="s">
        <v>3</v>
      </c>
      <c r="D1715" t="s">
        <v>27</v>
      </c>
      <c r="E1715" t="s">
        <v>151</v>
      </c>
      <c r="F1715" t="s">
        <v>146</v>
      </c>
      <c r="G1715">
        <v>2016</v>
      </c>
      <c r="H1715" s="9">
        <v>4.8085218356100001E-3</v>
      </c>
      <c r="I1715" s="9">
        <v>5.0631691023199999E-3</v>
      </c>
      <c r="J1715" s="9">
        <v>4.5901828429899998E-3</v>
      </c>
    </row>
    <row r="1716" spans="1:10" x14ac:dyDescent="0.25">
      <c r="A1716" t="s">
        <v>39</v>
      </c>
      <c r="B1716" t="s">
        <v>144</v>
      </c>
      <c r="C1716" s="7" t="s">
        <v>1</v>
      </c>
      <c r="D1716" t="s">
        <v>27</v>
      </c>
      <c r="E1716" t="s">
        <v>151</v>
      </c>
      <c r="F1716" t="s">
        <v>7</v>
      </c>
      <c r="G1716">
        <v>2016</v>
      </c>
      <c r="H1716" s="9">
        <v>605.289407633</v>
      </c>
      <c r="I1716" s="9">
        <v>640.60633092900002</v>
      </c>
      <c r="J1716" s="9">
        <v>577.17371938500003</v>
      </c>
    </row>
    <row r="1717" spans="1:10" x14ac:dyDescent="0.25">
      <c r="A1717" t="s">
        <v>39</v>
      </c>
      <c r="B1717" t="s">
        <v>144</v>
      </c>
      <c r="C1717" s="7" t="s">
        <v>3</v>
      </c>
      <c r="D1717" t="s">
        <v>27</v>
      </c>
      <c r="E1717" t="s">
        <v>151</v>
      </c>
      <c r="F1717" t="s">
        <v>7</v>
      </c>
      <c r="G1717">
        <v>2016</v>
      </c>
      <c r="H1717" s="9">
        <v>480.02279250800001</v>
      </c>
      <c r="I1717" s="9">
        <v>505.443002826</v>
      </c>
      <c r="J1717" s="9">
        <v>458.23662977399999</v>
      </c>
    </row>
    <row r="1718" spans="1:10" x14ac:dyDescent="0.25">
      <c r="A1718" t="s">
        <v>39</v>
      </c>
      <c r="B1718" t="s">
        <v>144</v>
      </c>
      <c r="C1718" s="7" t="s">
        <v>1</v>
      </c>
      <c r="D1718" t="s">
        <v>28</v>
      </c>
      <c r="E1718" t="s">
        <v>151</v>
      </c>
      <c r="F1718" t="s">
        <v>97</v>
      </c>
      <c r="G1718">
        <v>2016</v>
      </c>
      <c r="H1718" s="9">
        <v>637.20772697699999</v>
      </c>
      <c r="I1718" s="9">
        <v>675.76395423199995</v>
      </c>
      <c r="J1718" s="9">
        <v>604.33125207700004</v>
      </c>
    </row>
    <row r="1719" spans="1:10" x14ac:dyDescent="0.25">
      <c r="A1719" t="s">
        <v>39</v>
      </c>
      <c r="B1719" t="s">
        <v>144</v>
      </c>
      <c r="C1719" s="7" t="s">
        <v>3</v>
      </c>
      <c r="D1719" t="s">
        <v>28</v>
      </c>
      <c r="E1719" t="s">
        <v>151</v>
      </c>
      <c r="F1719" t="s">
        <v>97</v>
      </c>
      <c r="G1719">
        <v>2016</v>
      </c>
      <c r="H1719" s="9">
        <v>568.60893841999996</v>
      </c>
      <c r="I1719" s="9">
        <v>601.45407494899996</v>
      </c>
      <c r="J1719" s="9">
        <v>536.64891665200003</v>
      </c>
    </row>
    <row r="1720" spans="1:10" x14ac:dyDescent="0.25">
      <c r="A1720" t="s">
        <v>39</v>
      </c>
      <c r="B1720" t="s">
        <v>144</v>
      </c>
      <c r="C1720" s="7" t="s">
        <v>1</v>
      </c>
      <c r="D1720" t="s">
        <v>28</v>
      </c>
      <c r="E1720" t="s">
        <v>151</v>
      </c>
      <c r="F1720" t="s">
        <v>146</v>
      </c>
      <c r="G1720">
        <v>2016</v>
      </c>
      <c r="H1720" s="9">
        <v>7.4411686787399997E-3</v>
      </c>
      <c r="I1720" s="9">
        <v>7.8906074263600003E-3</v>
      </c>
      <c r="J1720" s="9">
        <v>7.05727670559E-3</v>
      </c>
    </row>
    <row r="1721" spans="1:10" x14ac:dyDescent="0.25">
      <c r="A1721" t="s">
        <v>39</v>
      </c>
      <c r="B1721" t="s">
        <v>144</v>
      </c>
      <c r="C1721" s="7" t="s">
        <v>3</v>
      </c>
      <c r="D1721" t="s">
        <v>28</v>
      </c>
      <c r="E1721" t="s">
        <v>151</v>
      </c>
      <c r="F1721" t="s">
        <v>146</v>
      </c>
      <c r="G1721">
        <v>2016</v>
      </c>
      <c r="H1721" s="9">
        <v>5.65402648861E-3</v>
      </c>
      <c r="I1721" s="9">
        <v>5.9805253451500002E-3</v>
      </c>
      <c r="J1721" s="9">
        <v>5.33616766247E-3</v>
      </c>
    </row>
    <row r="1722" spans="1:10" x14ac:dyDescent="0.25">
      <c r="A1722" t="s">
        <v>39</v>
      </c>
      <c r="B1722" t="s">
        <v>144</v>
      </c>
      <c r="C1722" s="7" t="s">
        <v>1</v>
      </c>
      <c r="D1722" t="s">
        <v>28</v>
      </c>
      <c r="E1722" t="s">
        <v>151</v>
      </c>
      <c r="F1722" t="s">
        <v>7</v>
      </c>
      <c r="G1722">
        <v>2016</v>
      </c>
      <c r="H1722" s="9">
        <v>743.20178105899902</v>
      </c>
      <c r="I1722" s="9">
        <v>788.17150687000003</v>
      </c>
      <c r="J1722" s="9">
        <v>704.856585817</v>
      </c>
    </row>
    <row r="1723" spans="1:10" x14ac:dyDescent="0.25">
      <c r="A1723" t="s">
        <v>39</v>
      </c>
      <c r="B1723" t="s">
        <v>144</v>
      </c>
      <c r="C1723" s="7" t="s">
        <v>3</v>
      </c>
      <c r="D1723" t="s">
        <v>28</v>
      </c>
      <c r="E1723" t="s">
        <v>151</v>
      </c>
      <c r="F1723" t="s">
        <v>7</v>
      </c>
      <c r="G1723">
        <v>2016</v>
      </c>
      <c r="H1723" s="9">
        <v>564.83525301400005</v>
      </c>
      <c r="I1723" s="9">
        <v>597.46240631399996</v>
      </c>
      <c r="J1723" s="9">
        <v>533.08734023500006</v>
      </c>
    </row>
    <row r="1724" spans="1:10" x14ac:dyDescent="0.25">
      <c r="A1724" t="s">
        <v>39</v>
      </c>
      <c r="B1724" t="s">
        <v>144</v>
      </c>
      <c r="C1724" s="7" t="s">
        <v>1</v>
      </c>
      <c r="D1724" t="s">
        <v>147</v>
      </c>
      <c r="E1724" t="s">
        <v>151</v>
      </c>
      <c r="F1724" t="s">
        <v>97</v>
      </c>
      <c r="G1724">
        <v>2016</v>
      </c>
      <c r="H1724" s="9">
        <v>737.247509014</v>
      </c>
      <c r="I1724" s="9">
        <v>819.80337576399995</v>
      </c>
      <c r="J1724" s="9">
        <v>684.43208346799997</v>
      </c>
    </row>
    <row r="1725" spans="1:10" x14ac:dyDescent="0.25">
      <c r="A1725" t="s">
        <v>39</v>
      </c>
      <c r="B1725" t="s">
        <v>144</v>
      </c>
      <c r="C1725" s="7" t="s">
        <v>3</v>
      </c>
      <c r="D1725" t="s">
        <v>147</v>
      </c>
      <c r="E1725" t="s">
        <v>151</v>
      </c>
      <c r="F1725" t="s">
        <v>97</v>
      </c>
      <c r="G1725">
        <v>2016</v>
      </c>
      <c r="H1725" s="9">
        <v>854.77912649799998</v>
      </c>
      <c r="I1725" s="9">
        <v>927.28828346900002</v>
      </c>
      <c r="J1725" s="9">
        <v>753.24495883999998</v>
      </c>
    </row>
    <row r="1726" spans="1:10" x14ac:dyDescent="0.25">
      <c r="A1726" t="s">
        <v>39</v>
      </c>
      <c r="B1726" t="s">
        <v>144</v>
      </c>
      <c r="C1726" s="7" t="s">
        <v>1</v>
      </c>
      <c r="D1726" t="s">
        <v>147</v>
      </c>
      <c r="E1726" t="s">
        <v>151</v>
      </c>
      <c r="F1726" t="s">
        <v>146</v>
      </c>
      <c r="G1726">
        <v>2016</v>
      </c>
      <c r="H1726" s="9">
        <v>1.2240866305899999E-2</v>
      </c>
      <c r="I1726" s="9">
        <v>1.36120142729E-2</v>
      </c>
      <c r="J1726" s="9">
        <v>1.13630057315E-2</v>
      </c>
    </row>
    <row r="1727" spans="1:10" x14ac:dyDescent="0.25">
      <c r="A1727" t="s">
        <v>39</v>
      </c>
      <c r="B1727" t="s">
        <v>144</v>
      </c>
      <c r="C1727" s="7" t="s">
        <v>3</v>
      </c>
      <c r="D1727" t="s">
        <v>147</v>
      </c>
      <c r="E1727" t="s">
        <v>151</v>
      </c>
      <c r="F1727" t="s">
        <v>146</v>
      </c>
      <c r="G1727">
        <v>2016</v>
      </c>
      <c r="H1727" s="9">
        <v>1.1225083718900001E-2</v>
      </c>
      <c r="I1727" s="9">
        <v>1.21778942323E-2</v>
      </c>
      <c r="J1727" s="9">
        <v>9.8915892174E-3</v>
      </c>
    </row>
    <row r="1728" spans="1:10" x14ac:dyDescent="0.25">
      <c r="A1728" t="s">
        <v>39</v>
      </c>
      <c r="B1728" t="s">
        <v>144</v>
      </c>
      <c r="C1728" s="7" t="s">
        <v>1</v>
      </c>
      <c r="D1728" t="s">
        <v>147</v>
      </c>
      <c r="E1728" t="s">
        <v>151</v>
      </c>
      <c r="F1728" t="s">
        <v>7</v>
      </c>
      <c r="G1728">
        <v>2016</v>
      </c>
      <c r="H1728" s="9">
        <v>1223.23780745</v>
      </c>
      <c r="I1728" s="9">
        <v>1360.2141365699999</v>
      </c>
      <c r="J1728" s="9">
        <v>1135.60668689</v>
      </c>
    </row>
    <row r="1729" spans="1:10" x14ac:dyDescent="0.25">
      <c r="A1729" t="s">
        <v>39</v>
      </c>
      <c r="B1729" t="s">
        <v>144</v>
      </c>
      <c r="C1729" s="7" t="s">
        <v>3</v>
      </c>
      <c r="D1729" t="s">
        <v>147</v>
      </c>
      <c r="E1729" t="s">
        <v>151</v>
      </c>
      <c r="F1729" t="s">
        <v>7</v>
      </c>
      <c r="G1729">
        <v>2016</v>
      </c>
      <c r="H1729" s="9">
        <v>1121.8384824299901</v>
      </c>
      <c r="I1729" s="9">
        <v>1217.0017358299999</v>
      </c>
      <c r="J1729" s="9">
        <v>988.58191002399997</v>
      </c>
    </row>
    <row r="1730" spans="1:10" x14ac:dyDescent="0.25">
      <c r="A1730" t="s">
        <v>39</v>
      </c>
      <c r="B1730" t="s">
        <v>144</v>
      </c>
      <c r="C1730" s="7" t="s">
        <v>1</v>
      </c>
      <c r="D1730" t="s">
        <v>148</v>
      </c>
      <c r="E1730" t="s">
        <v>151</v>
      </c>
      <c r="F1730" t="s">
        <v>97</v>
      </c>
      <c r="G1730">
        <v>2016</v>
      </c>
      <c r="H1730" s="9">
        <v>314.86525596899997</v>
      </c>
      <c r="I1730" s="9">
        <v>347.82409440100002</v>
      </c>
      <c r="J1730" s="9">
        <v>293.24413056100002</v>
      </c>
    </row>
    <row r="1731" spans="1:10" x14ac:dyDescent="0.25">
      <c r="A1731" t="s">
        <v>39</v>
      </c>
      <c r="B1731" t="s">
        <v>144</v>
      </c>
      <c r="C1731" s="7" t="s">
        <v>3</v>
      </c>
      <c r="D1731" t="s">
        <v>148</v>
      </c>
      <c r="E1731" t="s">
        <v>151</v>
      </c>
      <c r="F1731" t="s">
        <v>97</v>
      </c>
      <c r="G1731">
        <v>2016</v>
      </c>
      <c r="H1731" s="9">
        <v>330.56147124799998</v>
      </c>
      <c r="I1731" s="9">
        <v>350.98273472900001</v>
      </c>
      <c r="J1731" s="9">
        <v>299.08702803199998</v>
      </c>
    </row>
    <row r="1732" spans="1:10" x14ac:dyDescent="0.25">
      <c r="A1732" t="s">
        <v>39</v>
      </c>
      <c r="B1732" t="s">
        <v>144</v>
      </c>
      <c r="C1732" s="7" t="s">
        <v>1</v>
      </c>
      <c r="D1732" t="s">
        <v>148</v>
      </c>
      <c r="E1732" t="s">
        <v>151</v>
      </c>
      <c r="F1732" t="s">
        <v>146</v>
      </c>
      <c r="G1732">
        <v>2016</v>
      </c>
      <c r="H1732" s="9">
        <v>8.9061990265199998E-3</v>
      </c>
      <c r="I1732" s="9">
        <v>9.8381535805499992E-3</v>
      </c>
      <c r="J1732" s="9">
        <v>8.2950638550699993E-3</v>
      </c>
    </row>
    <row r="1733" spans="1:10" x14ac:dyDescent="0.25">
      <c r="A1733" t="s">
        <v>39</v>
      </c>
      <c r="B1733" t="s">
        <v>144</v>
      </c>
      <c r="C1733" s="7" t="s">
        <v>3</v>
      </c>
      <c r="D1733" t="s">
        <v>148</v>
      </c>
      <c r="E1733" t="s">
        <v>151</v>
      </c>
      <c r="F1733" t="s">
        <v>146</v>
      </c>
      <c r="G1733">
        <v>2016</v>
      </c>
      <c r="H1733" s="9">
        <v>6.1941738602100003E-3</v>
      </c>
      <c r="I1733" s="9">
        <v>6.5764472989100001E-3</v>
      </c>
      <c r="J1733" s="9">
        <v>5.6043924954000002E-3</v>
      </c>
    </row>
    <row r="1734" spans="1:10" x14ac:dyDescent="0.25">
      <c r="A1734" t="s">
        <v>39</v>
      </c>
      <c r="B1734" t="s">
        <v>144</v>
      </c>
      <c r="C1734" s="7" t="s">
        <v>1</v>
      </c>
      <c r="D1734" t="s">
        <v>148</v>
      </c>
      <c r="E1734" t="s">
        <v>151</v>
      </c>
      <c r="F1734" t="s">
        <v>7</v>
      </c>
      <c r="G1734">
        <v>2016</v>
      </c>
      <c r="H1734" s="9">
        <v>890.22339249100003</v>
      </c>
      <c r="I1734" s="9">
        <v>983.40842451699996</v>
      </c>
      <c r="J1734" s="9">
        <v>829.09365128900004</v>
      </c>
    </row>
    <row r="1735" spans="1:10" x14ac:dyDescent="0.25">
      <c r="A1735" t="s">
        <v>39</v>
      </c>
      <c r="B1735" t="s">
        <v>144</v>
      </c>
      <c r="C1735" s="7" t="s">
        <v>3</v>
      </c>
      <c r="D1735" t="s">
        <v>148</v>
      </c>
      <c r="E1735" t="s">
        <v>151</v>
      </c>
      <c r="F1735" t="s">
        <v>7</v>
      </c>
      <c r="G1735">
        <v>2016</v>
      </c>
      <c r="H1735" s="9">
        <v>619.18044030299995</v>
      </c>
      <c r="I1735" s="9">
        <v>657.43186405799997</v>
      </c>
      <c r="J1735" s="9">
        <v>560.22511337000003</v>
      </c>
    </row>
    <row r="1736" spans="1:10" x14ac:dyDescent="0.25">
      <c r="A1736" t="s">
        <v>39</v>
      </c>
      <c r="B1736" t="s">
        <v>144</v>
      </c>
      <c r="C1736" s="7" t="s">
        <v>1</v>
      </c>
      <c r="D1736" t="s">
        <v>149</v>
      </c>
      <c r="E1736" t="s">
        <v>151</v>
      </c>
      <c r="F1736" t="s">
        <v>97</v>
      </c>
      <c r="G1736">
        <v>2016</v>
      </c>
      <c r="H1736" s="9">
        <v>119.727269632</v>
      </c>
      <c r="I1736" s="9">
        <v>131.467398976</v>
      </c>
      <c r="J1736" s="9">
        <v>112.036239721</v>
      </c>
    </row>
    <row r="1737" spans="1:10" x14ac:dyDescent="0.25">
      <c r="A1737" t="s">
        <v>39</v>
      </c>
      <c r="B1737" t="s">
        <v>144</v>
      </c>
      <c r="C1737" s="7" t="s">
        <v>3</v>
      </c>
      <c r="D1737" t="s">
        <v>149</v>
      </c>
      <c r="E1737" t="s">
        <v>151</v>
      </c>
      <c r="F1737" t="s">
        <v>97</v>
      </c>
      <c r="G1737">
        <v>2016</v>
      </c>
      <c r="H1737" s="9">
        <v>193.24308949300001</v>
      </c>
      <c r="I1737" s="9">
        <v>207.75231791499999</v>
      </c>
      <c r="J1737" s="9">
        <v>173.886731897</v>
      </c>
    </row>
    <row r="1738" spans="1:10" x14ac:dyDescent="0.25">
      <c r="A1738" t="s">
        <v>39</v>
      </c>
      <c r="B1738" t="s">
        <v>144</v>
      </c>
      <c r="C1738" s="7" t="s">
        <v>1</v>
      </c>
      <c r="D1738" t="s">
        <v>149</v>
      </c>
      <c r="E1738" t="s">
        <v>151</v>
      </c>
      <c r="F1738" t="s">
        <v>146</v>
      </c>
      <c r="G1738">
        <v>2016</v>
      </c>
      <c r="H1738" s="9">
        <v>8.1174073162000003E-3</v>
      </c>
      <c r="I1738" s="9">
        <v>8.9132696292000008E-3</v>
      </c>
      <c r="J1738" s="9">
        <v>7.5961687358500002E-3</v>
      </c>
    </row>
    <row r="1739" spans="1:10" x14ac:dyDescent="0.25">
      <c r="A1739" t="s">
        <v>39</v>
      </c>
      <c r="B1739" t="s">
        <v>144</v>
      </c>
      <c r="C1739" s="7" t="s">
        <v>3</v>
      </c>
      <c r="D1739" t="s">
        <v>149</v>
      </c>
      <c r="E1739" t="s">
        <v>151</v>
      </c>
      <c r="F1739" t="s">
        <v>146</v>
      </c>
      <c r="G1739">
        <v>2016</v>
      </c>
      <c r="H1739" s="9">
        <v>6.2296298907799997E-3</v>
      </c>
      <c r="I1739" s="9">
        <v>6.6972925165500003E-3</v>
      </c>
      <c r="J1739" s="9">
        <v>5.6058844412600001E-3</v>
      </c>
    </row>
    <row r="1740" spans="1:10" x14ac:dyDescent="0.25">
      <c r="A1740" t="s">
        <v>39</v>
      </c>
      <c r="B1740" t="s">
        <v>144</v>
      </c>
      <c r="C1740" s="7" t="s">
        <v>1</v>
      </c>
      <c r="D1740" t="s">
        <v>149</v>
      </c>
      <c r="E1740" t="s">
        <v>151</v>
      </c>
      <c r="F1740" t="s">
        <v>7</v>
      </c>
      <c r="G1740">
        <v>2016</v>
      </c>
      <c r="H1740" s="9">
        <v>811.45607095399998</v>
      </c>
      <c r="I1740" s="9">
        <v>891.02523893799901</v>
      </c>
      <c r="J1740" s="9">
        <v>759.32982659100003</v>
      </c>
    </row>
    <row r="1741" spans="1:10" x14ac:dyDescent="0.25">
      <c r="A1741" t="s">
        <v>39</v>
      </c>
      <c r="B1741" t="s">
        <v>144</v>
      </c>
      <c r="C1741" s="7" t="s">
        <v>3</v>
      </c>
      <c r="D1741" t="s">
        <v>149</v>
      </c>
      <c r="E1741" t="s">
        <v>151</v>
      </c>
      <c r="F1741" t="s">
        <v>7</v>
      </c>
      <c r="G1741">
        <v>2016</v>
      </c>
      <c r="H1741" s="9">
        <v>622.79001429899995</v>
      </c>
      <c r="I1741" s="9">
        <v>669.55082007800002</v>
      </c>
      <c r="J1741" s="9">
        <v>560.40772546400001</v>
      </c>
    </row>
    <row r="1742" spans="1:10" x14ac:dyDescent="0.25">
      <c r="A1742" t="s">
        <v>39</v>
      </c>
      <c r="B1742" t="s">
        <v>144</v>
      </c>
      <c r="C1742" s="7" t="s">
        <v>1</v>
      </c>
      <c r="D1742" t="s">
        <v>150</v>
      </c>
      <c r="E1742" t="s">
        <v>151</v>
      </c>
      <c r="F1742" t="s">
        <v>97</v>
      </c>
      <c r="G1742">
        <v>2016</v>
      </c>
      <c r="H1742" s="9">
        <v>20.3163954264</v>
      </c>
      <c r="I1742" s="9">
        <v>22.2985646725</v>
      </c>
      <c r="J1742" s="9">
        <v>19.025592334100001</v>
      </c>
    </row>
    <row r="1743" spans="1:10" x14ac:dyDescent="0.25">
      <c r="A1743" t="s">
        <v>39</v>
      </c>
      <c r="B1743" t="s">
        <v>144</v>
      </c>
      <c r="C1743" s="7" t="s">
        <v>3</v>
      </c>
      <c r="D1743" t="s">
        <v>150</v>
      </c>
      <c r="E1743" t="s">
        <v>151</v>
      </c>
      <c r="F1743" t="s">
        <v>97</v>
      </c>
      <c r="G1743">
        <v>2016</v>
      </c>
      <c r="H1743" s="9">
        <v>61.548197244599997</v>
      </c>
      <c r="I1743" s="9">
        <v>64.906774343799995</v>
      </c>
      <c r="J1743" s="9">
        <v>56.446495988300001</v>
      </c>
    </row>
    <row r="1744" spans="1:10" x14ac:dyDescent="0.25">
      <c r="A1744" t="s">
        <v>39</v>
      </c>
      <c r="B1744" t="s">
        <v>144</v>
      </c>
      <c r="C1744" s="7" t="s">
        <v>1</v>
      </c>
      <c r="D1744" t="s">
        <v>150</v>
      </c>
      <c r="E1744" t="s">
        <v>151</v>
      </c>
      <c r="F1744" t="s">
        <v>146</v>
      </c>
      <c r="G1744">
        <v>2016</v>
      </c>
      <c r="H1744" s="9">
        <v>7.4654317675499999E-3</v>
      </c>
      <c r="I1744" s="9">
        <v>8.1932100267900002E-3</v>
      </c>
      <c r="J1744" s="9">
        <v>6.9924603684600002E-3</v>
      </c>
    </row>
    <row r="1745" spans="1:10" x14ac:dyDescent="0.25">
      <c r="A1745" t="s">
        <v>39</v>
      </c>
      <c r="B1745" t="s">
        <v>144</v>
      </c>
      <c r="C1745" s="7" t="s">
        <v>3</v>
      </c>
      <c r="D1745" t="s">
        <v>150</v>
      </c>
      <c r="E1745" t="s">
        <v>151</v>
      </c>
      <c r="F1745" t="s">
        <v>146</v>
      </c>
      <c r="G1745">
        <v>2016</v>
      </c>
      <c r="H1745" s="9">
        <v>6.7428039539299996E-3</v>
      </c>
      <c r="I1745" s="9">
        <v>7.1104970784399996E-3</v>
      </c>
      <c r="J1745" s="9">
        <v>6.1840331049000004E-3</v>
      </c>
    </row>
    <row r="1746" spans="1:10" x14ac:dyDescent="0.25">
      <c r="A1746" t="s">
        <v>39</v>
      </c>
      <c r="B1746" t="s">
        <v>144</v>
      </c>
      <c r="C1746" s="7" t="s">
        <v>1</v>
      </c>
      <c r="D1746" t="s">
        <v>150</v>
      </c>
      <c r="E1746" t="s">
        <v>151</v>
      </c>
      <c r="F1746" t="s">
        <v>7</v>
      </c>
      <c r="G1746">
        <v>2016</v>
      </c>
      <c r="H1746" s="9">
        <v>746.19524115299998</v>
      </c>
      <c r="I1746" s="9">
        <v>818.99778449399901</v>
      </c>
      <c r="J1746" s="9">
        <v>698.78569312299999</v>
      </c>
    </row>
    <row r="1747" spans="1:10" x14ac:dyDescent="0.25">
      <c r="A1747" t="s">
        <v>39</v>
      </c>
      <c r="B1747" t="s">
        <v>144</v>
      </c>
      <c r="C1747" s="7" t="s">
        <v>3</v>
      </c>
      <c r="D1747" t="s">
        <v>150</v>
      </c>
      <c r="E1747" t="s">
        <v>151</v>
      </c>
      <c r="F1747" t="s">
        <v>7</v>
      </c>
      <c r="G1747">
        <v>2016</v>
      </c>
      <c r="H1747" s="9">
        <v>674.08811390799997</v>
      </c>
      <c r="I1747" s="9">
        <v>710.87191917899997</v>
      </c>
      <c r="J1747" s="9">
        <v>618.21326571500003</v>
      </c>
    </row>
    <row r="1748" spans="1:10" x14ac:dyDescent="0.25">
      <c r="A1748" t="s">
        <v>39</v>
      </c>
      <c r="B1748" t="s">
        <v>144</v>
      </c>
      <c r="C1748" s="7" t="s">
        <v>1</v>
      </c>
      <c r="D1748" t="s">
        <v>145</v>
      </c>
      <c r="E1748" t="s">
        <v>34</v>
      </c>
      <c r="F1748" t="s">
        <v>97</v>
      </c>
      <c r="G1748">
        <v>2016</v>
      </c>
      <c r="H1748" s="9">
        <v>0</v>
      </c>
      <c r="I1748" s="9">
        <v>0</v>
      </c>
      <c r="J1748" s="9">
        <v>0</v>
      </c>
    </row>
    <row r="1749" spans="1:10" x14ac:dyDescent="0.25">
      <c r="A1749" t="s">
        <v>39</v>
      </c>
      <c r="B1749" t="s">
        <v>144</v>
      </c>
      <c r="C1749" s="7" t="s">
        <v>3</v>
      </c>
      <c r="D1749" t="s">
        <v>145</v>
      </c>
      <c r="E1749" t="s">
        <v>34</v>
      </c>
      <c r="F1749" t="s">
        <v>97</v>
      </c>
      <c r="G1749">
        <v>2016</v>
      </c>
      <c r="H1749" s="9">
        <v>0</v>
      </c>
      <c r="I1749" s="9">
        <v>0</v>
      </c>
      <c r="J1749" s="9">
        <v>0</v>
      </c>
    </row>
    <row r="1750" spans="1:10" x14ac:dyDescent="0.25">
      <c r="A1750" t="s">
        <v>39</v>
      </c>
      <c r="B1750" t="s">
        <v>144</v>
      </c>
      <c r="C1750" s="7" t="s">
        <v>1</v>
      </c>
      <c r="D1750" t="s">
        <v>145</v>
      </c>
      <c r="E1750" t="s">
        <v>34</v>
      </c>
      <c r="F1750" t="s">
        <v>146</v>
      </c>
      <c r="G1750">
        <v>2016</v>
      </c>
      <c r="H1750" s="9">
        <v>0</v>
      </c>
      <c r="I1750" s="9">
        <v>0</v>
      </c>
      <c r="J1750" s="9">
        <v>0</v>
      </c>
    </row>
    <row r="1751" spans="1:10" x14ac:dyDescent="0.25">
      <c r="A1751" t="s">
        <v>39</v>
      </c>
      <c r="B1751" t="s">
        <v>144</v>
      </c>
      <c r="C1751" s="7" t="s">
        <v>3</v>
      </c>
      <c r="D1751" t="s">
        <v>145</v>
      </c>
      <c r="E1751" t="s">
        <v>34</v>
      </c>
      <c r="F1751" t="s">
        <v>146</v>
      </c>
      <c r="G1751">
        <v>2016</v>
      </c>
      <c r="H1751" s="9">
        <v>0</v>
      </c>
      <c r="I1751" s="9">
        <v>0</v>
      </c>
      <c r="J1751" s="9">
        <v>0</v>
      </c>
    </row>
    <row r="1752" spans="1:10" x14ac:dyDescent="0.25">
      <c r="A1752" t="s">
        <v>39</v>
      </c>
      <c r="B1752" t="s">
        <v>144</v>
      </c>
      <c r="C1752" s="7" t="s">
        <v>1</v>
      </c>
      <c r="D1752" t="s">
        <v>145</v>
      </c>
      <c r="E1752" t="s">
        <v>34</v>
      </c>
      <c r="F1752" t="s">
        <v>7</v>
      </c>
      <c r="G1752">
        <v>2016</v>
      </c>
      <c r="H1752" s="9">
        <v>0</v>
      </c>
      <c r="I1752" s="9">
        <v>0</v>
      </c>
      <c r="J1752" s="9">
        <v>0</v>
      </c>
    </row>
    <row r="1753" spans="1:10" x14ac:dyDescent="0.25">
      <c r="A1753" t="s">
        <v>39</v>
      </c>
      <c r="B1753" t="s">
        <v>144</v>
      </c>
      <c r="C1753" s="7" t="s">
        <v>3</v>
      </c>
      <c r="D1753" t="s">
        <v>145</v>
      </c>
      <c r="E1753" t="s">
        <v>34</v>
      </c>
      <c r="F1753" t="s">
        <v>7</v>
      </c>
      <c r="G1753">
        <v>2016</v>
      </c>
      <c r="H1753" s="9">
        <v>0</v>
      </c>
      <c r="I1753" s="9">
        <v>0</v>
      </c>
      <c r="J1753" s="9">
        <v>0</v>
      </c>
    </row>
    <row r="1754" spans="1:10" x14ac:dyDescent="0.25">
      <c r="A1754" t="s">
        <v>39</v>
      </c>
      <c r="B1754" t="s">
        <v>144</v>
      </c>
      <c r="C1754" s="7" t="s">
        <v>1</v>
      </c>
      <c r="D1754" t="s">
        <v>14</v>
      </c>
      <c r="E1754" t="s">
        <v>34</v>
      </c>
      <c r="F1754" t="s">
        <v>97</v>
      </c>
      <c r="G1754">
        <v>2016</v>
      </c>
      <c r="H1754" s="9">
        <v>0</v>
      </c>
      <c r="I1754" s="9">
        <v>0</v>
      </c>
      <c r="J1754" s="9">
        <v>0</v>
      </c>
    </row>
    <row r="1755" spans="1:10" x14ac:dyDescent="0.25">
      <c r="A1755" t="s">
        <v>39</v>
      </c>
      <c r="B1755" t="s">
        <v>144</v>
      </c>
      <c r="C1755" s="7" t="s">
        <v>3</v>
      </c>
      <c r="D1755" t="s">
        <v>14</v>
      </c>
      <c r="E1755" t="s">
        <v>34</v>
      </c>
      <c r="F1755" t="s">
        <v>97</v>
      </c>
      <c r="G1755">
        <v>2016</v>
      </c>
      <c r="H1755" s="9">
        <v>0</v>
      </c>
      <c r="I1755" s="9">
        <v>0</v>
      </c>
      <c r="J1755" s="9">
        <v>0</v>
      </c>
    </row>
    <row r="1756" spans="1:10" x14ac:dyDescent="0.25">
      <c r="A1756" t="s">
        <v>39</v>
      </c>
      <c r="B1756" t="s">
        <v>144</v>
      </c>
      <c r="C1756" s="7" t="s">
        <v>1</v>
      </c>
      <c r="D1756" t="s">
        <v>14</v>
      </c>
      <c r="E1756" t="s">
        <v>34</v>
      </c>
      <c r="F1756" t="s">
        <v>146</v>
      </c>
      <c r="G1756">
        <v>2016</v>
      </c>
      <c r="H1756" s="9">
        <v>0</v>
      </c>
      <c r="I1756" s="9">
        <v>0</v>
      </c>
      <c r="J1756" s="9">
        <v>0</v>
      </c>
    </row>
    <row r="1757" spans="1:10" x14ac:dyDescent="0.25">
      <c r="A1757" t="s">
        <v>39</v>
      </c>
      <c r="B1757" t="s">
        <v>144</v>
      </c>
      <c r="C1757" s="7" t="s">
        <v>3</v>
      </c>
      <c r="D1757" t="s">
        <v>14</v>
      </c>
      <c r="E1757" t="s">
        <v>34</v>
      </c>
      <c r="F1757" t="s">
        <v>146</v>
      </c>
      <c r="G1757">
        <v>2016</v>
      </c>
      <c r="H1757" s="9">
        <v>0</v>
      </c>
      <c r="I1757" s="9">
        <v>0</v>
      </c>
      <c r="J1757" s="9">
        <v>0</v>
      </c>
    </row>
    <row r="1758" spans="1:10" x14ac:dyDescent="0.25">
      <c r="A1758" t="s">
        <v>39</v>
      </c>
      <c r="B1758" t="s">
        <v>144</v>
      </c>
      <c r="C1758" s="7" t="s">
        <v>1</v>
      </c>
      <c r="D1758" t="s">
        <v>14</v>
      </c>
      <c r="E1758" t="s">
        <v>34</v>
      </c>
      <c r="F1758" t="s">
        <v>7</v>
      </c>
      <c r="G1758">
        <v>2016</v>
      </c>
      <c r="H1758" s="9">
        <v>0</v>
      </c>
      <c r="I1758" s="9">
        <v>0</v>
      </c>
      <c r="J1758" s="9">
        <v>0</v>
      </c>
    </row>
    <row r="1759" spans="1:10" x14ac:dyDescent="0.25">
      <c r="A1759" t="s">
        <v>39</v>
      </c>
      <c r="B1759" t="s">
        <v>144</v>
      </c>
      <c r="C1759" s="7" t="s">
        <v>3</v>
      </c>
      <c r="D1759" t="s">
        <v>14</v>
      </c>
      <c r="E1759" t="s">
        <v>34</v>
      </c>
      <c r="F1759" t="s">
        <v>7</v>
      </c>
      <c r="G1759">
        <v>2016</v>
      </c>
      <c r="H1759" s="9">
        <v>0</v>
      </c>
      <c r="I1759" s="9">
        <v>0</v>
      </c>
      <c r="J1759" s="9">
        <v>0</v>
      </c>
    </row>
    <row r="1760" spans="1:10" x14ac:dyDescent="0.25">
      <c r="A1760" t="s">
        <v>39</v>
      </c>
      <c r="B1760" t="s">
        <v>144</v>
      </c>
      <c r="C1760" s="7" t="s">
        <v>1</v>
      </c>
      <c r="D1760" t="s">
        <v>15</v>
      </c>
      <c r="E1760" t="s">
        <v>34</v>
      </c>
      <c r="F1760" t="s">
        <v>97</v>
      </c>
      <c r="G1760">
        <v>2016</v>
      </c>
      <c r="H1760" s="9">
        <v>0</v>
      </c>
      <c r="I1760" s="9">
        <v>0</v>
      </c>
      <c r="J1760" s="9">
        <v>0</v>
      </c>
    </row>
    <row r="1761" spans="1:10" x14ac:dyDescent="0.25">
      <c r="A1761" t="s">
        <v>39</v>
      </c>
      <c r="B1761" t="s">
        <v>144</v>
      </c>
      <c r="C1761" s="7" t="s">
        <v>3</v>
      </c>
      <c r="D1761" t="s">
        <v>15</v>
      </c>
      <c r="E1761" t="s">
        <v>34</v>
      </c>
      <c r="F1761" t="s">
        <v>97</v>
      </c>
      <c r="G1761">
        <v>2016</v>
      </c>
      <c r="H1761" s="9">
        <v>0</v>
      </c>
      <c r="I1761" s="9">
        <v>0</v>
      </c>
      <c r="J1761" s="9">
        <v>0</v>
      </c>
    </row>
    <row r="1762" spans="1:10" x14ac:dyDescent="0.25">
      <c r="A1762" t="s">
        <v>39</v>
      </c>
      <c r="B1762" t="s">
        <v>144</v>
      </c>
      <c r="C1762" s="7" t="s">
        <v>1</v>
      </c>
      <c r="D1762" t="s">
        <v>15</v>
      </c>
      <c r="E1762" t="s">
        <v>34</v>
      </c>
      <c r="F1762" t="s">
        <v>146</v>
      </c>
      <c r="G1762">
        <v>2016</v>
      </c>
      <c r="H1762" s="9">
        <v>0</v>
      </c>
      <c r="I1762" s="9">
        <v>0</v>
      </c>
      <c r="J1762" s="9">
        <v>0</v>
      </c>
    </row>
    <row r="1763" spans="1:10" x14ac:dyDescent="0.25">
      <c r="A1763" t="s">
        <v>39</v>
      </c>
      <c r="B1763" t="s">
        <v>144</v>
      </c>
      <c r="C1763" s="7" t="s">
        <v>3</v>
      </c>
      <c r="D1763" t="s">
        <v>15</v>
      </c>
      <c r="E1763" t="s">
        <v>34</v>
      </c>
      <c r="F1763" t="s">
        <v>146</v>
      </c>
      <c r="G1763">
        <v>2016</v>
      </c>
      <c r="H1763" s="9">
        <v>0</v>
      </c>
      <c r="I1763" s="9">
        <v>0</v>
      </c>
      <c r="J1763" s="9">
        <v>0</v>
      </c>
    </row>
    <row r="1764" spans="1:10" x14ac:dyDescent="0.25">
      <c r="A1764" t="s">
        <v>39</v>
      </c>
      <c r="B1764" t="s">
        <v>144</v>
      </c>
      <c r="C1764" s="7" t="s">
        <v>1</v>
      </c>
      <c r="D1764" t="s">
        <v>15</v>
      </c>
      <c r="E1764" t="s">
        <v>34</v>
      </c>
      <c r="F1764" t="s">
        <v>7</v>
      </c>
      <c r="G1764">
        <v>2016</v>
      </c>
      <c r="H1764" s="9">
        <v>0</v>
      </c>
      <c r="I1764" s="9">
        <v>0</v>
      </c>
      <c r="J1764" s="9">
        <v>0</v>
      </c>
    </row>
    <row r="1765" spans="1:10" x14ac:dyDescent="0.25">
      <c r="A1765" t="s">
        <v>39</v>
      </c>
      <c r="B1765" t="s">
        <v>144</v>
      </c>
      <c r="C1765" s="7" t="s">
        <v>3</v>
      </c>
      <c r="D1765" t="s">
        <v>15</v>
      </c>
      <c r="E1765" t="s">
        <v>34</v>
      </c>
      <c r="F1765" t="s">
        <v>7</v>
      </c>
      <c r="G1765">
        <v>2016</v>
      </c>
      <c r="H1765" s="9">
        <v>0</v>
      </c>
      <c r="I1765" s="9">
        <v>0</v>
      </c>
      <c r="J1765" s="9">
        <v>0</v>
      </c>
    </row>
    <row r="1766" spans="1:10" x14ac:dyDescent="0.25">
      <c r="A1766" t="s">
        <v>39</v>
      </c>
      <c r="B1766" t="s">
        <v>144</v>
      </c>
      <c r="C1766" s="7" t="s">
        <v>1</v>
      </c>
      <c r="D1766" t="s">
        <v>16</v>
      </c>
      <c r="E1766" t="s">
        <v>34</v>
      </c>
      <c r="F1766" t="s">
        <v>97</v>
      </c>
      <c r="G1766">
        <v>2016</v>
      </c>
      <c r="H1766" s="9">
        <v>0.73496596508000001</v>
      </c>
      <c r="I1766" s="9">
        <v>0.75651109509600001</v>
      </c>
      <c r="J1766" s="9">
        <v>0.71219310007699999</v>
      </c>
    </row>
    <row r="1767" spans="1:10" x14ac:dyDescent="0.25">
      <c r="A1767" t="s">
        <v>39</v>
      </c>
      <c r="B1767" t="s">
        <v>144</v>
      </c>
      <c r="C1767" s="7" t="s">
        <v>3</v>
      </c>
      <c r="D1767" t="s">
        <v>16</v>
      </c>
      <c r="E1767" t="s">
        <v>34</v>
      </c>
      <c r="F1767" t="s">
        <v>97</v>
      </c>
      <c r="G1767">
        <v>2016</v>
      </c>
      <c r="H1767" s="9">
        <v>2.4375990998299999</v>
      </c>
      <c r="I1767" s="9">
        <v>2.5910953979900002</v>
      </c>
      <c r="J1767" s="9">
        <v>2.32501173595</v>
      </c>
    </row>
    <row r="1768" spans="1:10" x14ac:dyDescent="0.25">
      <c r="A1768" t="s">
        <v>39</v>
      </c>
      <c r="B1768" t="s">
        <v>144</v>
      </c>
      <c r="C1768" s="7" t="s">
        <v>1</v>
      </c>
      <c r="D1768" t="s">
        <v>16</v>
      </c>
      <c r="E1768" t="s">
        <v>34</v>
      </c>
      <c r="F1768" t="s">
        <v>146</v>
      </c>
      <c r="G1768">
        <v>2016</v>
      </c>
      <c r="H1768" s="9">
        <v>3.2493216623999999E-6</v>
      </c>
      <c r="I1768" s="9">
        <v>3.3565909868899999E-6</v>
      </c>
      <c r="J1768" s="9">
        <v>3.13997995294E-6</v>
      </c>
    </row>
    <row r="1769" spans="1:10" x14ac:dyDescent="0.25">
      <c r="A1769" t="s">
        <v>39</v>
      </c>
      <c r="B1769" t="s">
        <v>144</v>
      </c>
      <c r="C1769" s="7" t="s">
        <v>3</v>
      </c>
      <c r="D1769" t="s">
        <v>16</v>
      </c>
      <c r="E1769" t="s">
        <v>34</v>
      </c>
      <c r="F1769" t="s">
        <v>146</v>
      </c>
      <c r="G1769">
        <v>2016</v>
      </c>
      <c r="H1769" s="9">
        <v>1.09108423577E-5</v>
      </c>
      <c r="I1769" s="9">
        <v>1.1604739858099999E-5</v>
      </c>
      <c r="J1769" s="9">
        <v>1.0400077972E-5</v>
      </c>
    </row>
    <row r="1770" spans="1:10" x14ac:dyDescent="0.25">
      <c r="A1770" t="s">
        <v>39</v>
      </c>
      <c r="B1770" t="s">
        <v>144</v>
      </c>
      <c r="C1770" s="7" t="s">
        <v>1</v>
      </c>
      <c r="D1770" t="s">
        <v>16</v>
      </c>
      <c r="E1770" t="s">
        <v>34</v>
      </c>
      <c r="F1770" t="s">
        <v>7</v>
      </c>
      <c r="G1770">
        <v>2016</v>
      </c>
      <c r="H1770" s="9">
        <v>0.29652317268599998</v>
      </c>
      <c r="I1770" s="9">
        <v>0.30521558922199998</v>
      </c>
      <c r="J1770" s="9">
        <v>0.28733542454200001</v>
      </c>
    </row>
    <row r="1771" spans="1:10" x14ac:dyDescent="0.25">
      <c r="A1771" t="s">
        <v>39</v>
      </c>
      <c r="B1771" t="s">
        <v>144</v>
      </c>
      <c r="C1771" s="7" t="s">
        <v>3</v>
      </c>
      <c r="D1771" t="s">
        <v>16</v>
      </c>
      <c r="E1771" t="s">
        <v>34</v>
      </c>
      <c r="F1771" t="s">
        <v>7</v>
      </c>
      <c r="G1771">
        <v>2016</v>
      </c>
      <c r="H1771" s="9">
        <v>1.0465244917100001</v>
      </c>
      <c r="I1771" s="9">
        <v>1.1124244321100001</v>
      </c>
      <c r="J1771" s="9">
        <v>0.99818781741100004</v>
      </c>
    </row>
    <row r="1772" spans="1:10" x14ac:dyDescent="0.25">
      <c r="A1772" t="s">
        <v>39</v>
      </c>
      <c r="B1772" t="s">
        <v>144</v>
      </c>
      <c r="C1772" s="7" t="s">
        <v>1</v>
      </c>
      <c r="D1772" t="s">
        <v>17</v>
      </c>
      <c r="E1772" t="s">
        <v>34</v>
      </c>
      <c r="F1772" t="s">
        <v>97</v>
      </c>
      <c r="G1772">
        <v>2016</v>
      </c>
      <c r="H1772" s="9">
        <v>1.0535925025399999</v>
      </c>
      <c r="I1772" s="9">
        <v>1.08761383764</v>
      </c>
      <c r="J1772" s="9">
        <v>1.01998936138</v>
      </c>
    </row>
    <row r="1773" spans="1:10" x14ac:dyDescent="0.25">
      <c r="A1773" t="s">
        <v>39</v>
      </c>
      <c r="B1773" t="s">
        <v>144</v>
      </c>
      <c r="C1773" s="7" t="s">
        <v>3</v>
      </c>
      <c r="D1773" t="s">
        <v>17</v>
      </c>
      <c r="E1773" t="s">
        <v>34</v>
      </c>
      <c r="F1773" t="s">
        <v>97</v>
      </c>
      <c r="G1773">
        <v>2016</v>
      </c>
      <c r="H1773" s="9">
        <v>16.882037349499999</v>
      </c>
      <c r="I1773" s="9">
        <v>18.081072457299999</v>
      </c>
      <c r="J1773" s="9">
        <v>15.670404122100001</v>
      </c>
    </row>
    <row r="1774" spans="1:10" x14ac:dyDescent="0.25">
      <c r="A1774" t="s">
        <v>39</v>
      </c>
      <c r="B1774" t="s">
        <v>144</v>
      </c>
      <c r="C1774" s="7" t="s">
        <v>1</v>
      </c>
      <c r="D1774" t="s">
        <v>17</v>
      </c>
      <c r="E1774" t="s">
        <v>34</v>
      </c>
      <c r="F1774" t="s">
        <v>146</v>
      </c>
      <c r="G1774">
        <v>2016</v>
      </c>
      <c r="H1774" s="9">
        <v>3.99463651066E-6</v>
      </c>
      <c r="I1774" s="9">
        <v>4.1361517803700004E-6</v>
      </c>
      <c r="J1774" s="9">
        <v>3.8440161138E-6</v>
      </c>
    </row>
    <row r="1775" spans="1:10" x14ac:dyDescent="0.25">
      <c r="A1775" t="s">
        <v>39</v>
      </c>
      <c r="B1775" t="s">
        <v>144</v>
      </c>
      <c r="C1775" s="7" t="s">
        <v>3</v>
      </c>
      <c r="D1775" t="s">
        <v>17</v>
      </c>
      <c r="E1775" t="s">
        <v>34</v>
      </c>
      <c r="F1775" t="s">
        <v>146</v>
      </c>
      <c r="G1775">
        <v>2016</v>
      </c>
      <c r="H1775" s="9">
        <v>5.7783824950099997E-5</v>
      </c>
      <c r="I1775" s="9">
        <v>6.1887932915200006E-5</v>
      </c>
      <c r="J1775" s="9">
        <v>5.3722381082E-5</v>
      </c>
    </row>
    <row r="1776" spans="1:10" x14ac:dyDescent="0.25">
      <c r="A1776" t="s">
        <v>39</v>
      </c>
      <c r="B1776" t="s">
        <v>144</v>
      </c>
      <c r="C1776" s="7" t="s">
        <v>1</v>
      </c>
      <c r="D1776" t="s">
        <v>17</v>
      </c>
      <c r="E1776" t="s">
        <v>34</v>
      </c>
      <c r="F1776" t="s">
        <v>7</v>
      </c>
      <c r="G1776">
        <v>2016</v>
      </c>
      <c r="H1776" s="9">
        <v>0.35728775766699999</v>
      </c>
      <c r="I1776" s="9">
        <v>0.36882486190999902</v>
      </c>
      <c r="J1776" s="9">
        <v>0.345892468763</v>
      </c>
    </row>
    <row r="1777" spans="1:10" x14ac:dyDescent="0.25">
      <c r="A1777" t="s">
        <v>39</v>
      </c>
      <c r="B1777" t="s">
        <v>144</v>
      </c>
      <c r="C1777" s="7" t="s">
        <v>3</v>
      </c>
      <c r="D1777" t="s">
        <v>17</v>
      </c>
      <c r="E1777" t="s">
        <v>34</v>
      </c>
      <c r="F1777" t="s">
        <v>7</v>
      </c>
      <c r="G1777">
        <v>2016</v>
      </c>
      <c r="H1777" s="9">
        <v>5.6048332678200001</v>
      </c>
      <c r="I1777" s="9">
        <v>6.0029127011399996</v>
      </c>
      <c r="J1777" s="9">
        <v>5.2025712611000001</v>
      </c>
    </row>
    <row r="1778" spans="1:10" x14ac:dyDescent="0.25">
      <c r="A1778" t="s">
        <v>39</v>
      </c>
      <c r="B1778" t="s">
        <v>144</v>
      </c>
      <c r="C1778" s="7" t="s">
        <v>1</v>
      </c>
      <c r="D1778" t="s">
        <v>18</v>
      </c>
      <c r="E1778" t="s">
        <v>34</v>
      </c>
      <c r="F1778" t="s">
        <v>97</v>
      </c>
      <c r="G1778">
        <v>2016</v>
      </c>
      <c r="H1778" s="9">
        <v>1.9507119577900001</v>
      </c>
      <c r="I1778" s="9">
        <v>2.28184496618</v>
      </c>
      <c r="J1778" s="9">
        <v>1.8262526344200001</v>
      </c>
    </row>
    <row r="1779" spans="1:10" x14ac:dyDescent="0.25">
      <c r="A1779" t="s">
        <v>39</v>
      </c>
      <c r="B1779" t="s">
        <v>144</v>
      </c>
      <c r="C1779" s="7" t="s">
        <v>3</v>
      </c>
      <c r="D1779" t="s">
        <v>18</v>
      </c>
      <c r="E1779" t="s">
        <v>34</v>
      </c>
      <c r="F1779" t="s">
        <v>97</v>
      </c>
      <c r="G1779">
        <v>2016</v>
      </c>
      <c r="H1779" s="9">
        <v>169.005272873</v>
      </c>
      <c r="I1779" s="9">
        <v>190.03953796499999</v>
      </c>
      <c r="J1779" s="9">
        <v>157.74810575500001</v>
      </c>
    </row>
    <row r="1780" spans="1:10" x14ac:dyDescent="0.25">
      <c r="A1780" t="s">
        <v>39</v>
      </c>
      <c r="B1780" t="s">
        <v>144</v>
      </c>
      <c r="C1780" s="7" t="s">
        <v>1</v>
      </c>
      <c r="D1780" t="s">
        <v>18</v>
      </c>
      <c r="E1780" t="s">
        <v>34</v>
      </c>
      <c r="F1780" t="s">
        <v>146</v>
      </c>
      <c r="G1780">
        <v>2016</v>
      </c>
      <c r="H1780" s="9">
        <v>5.1346021978200001E-6</v>
      </c>
      <c r="I1780" s="9">
        <v>6.0347341479200001E-6</v>
      </c>
      <c r="J1780" s="9">
        <v>4.7914126980900003E-6</v>
      </c>
    </row>
    <row r="1781" spans="1:10" x14ac:dyDescent="0.25">
      <c r="A1781" t="s">
        <v>39</v>
      </c>
      <c r="B1781" t="s">
        <v>144</v>
      </c>
      <c r="C1781" s="7" t="s">
        <v>3</v>
      </c>
      <c r="D1781" t="s">
        <v>18</v>
      </c>
      <c r="E1781" t="s">
        <v>34</v>
      </c>
      <c r="F1781" t="s">
        <v>146</v>
      </c>
      <c r="G1781">
        <v>2016</v>
      </c>
      <c r="H1781" s="9">
        <v>4.0332813519200001E-4</v>
      </c>
      <c r="I1781" s="9">
        <v>4.5456464964300001E-4</v>
      </c>
      <c r="J1781" s="9">
        <v>3.7574696338299999E-4</v>
      </c>
    </row>
    <row r="1782" spans="1:10" x14ac:dyDescent="0.25">
      <c r="A1782" t="s">
        <v>39</v>
      </c>
      <c r="B1782" t="s">
        <v>144</v>
      </c>
      <c r="C1782" s="7" t="s">
        <v>1</v>
      </c>
      <c r="D1782" t="s">
        <v>18</v>
      </c>
      <c r="E1782" t="s">
        <v>34</v>
      </c>
      <c r="F1782" t="s">
        <v>7</v>
      </c>
      <c r="G1782">
        <v>2016</v>
      </c>
      <c r="H1782" s="9">
        <v>0.47466990044499902</v>
      </c>
      <c r="I1782" s="9">
        <v>0.55524503174499995</v>
      </c>
      <c r="J1782" s="9">
        <v>0.44438501169200001</v>
      </c>
    </row>
    <row r="1783" spans="1:10" x14ac:dyDescent="0.25">
      <c r="A1783" t="s">
        <v>39</v>
      </c>
      <c r="B1783" t="s">
        <v>144</v>
      </c>
      <c r="C1783" s="7" t="s">
        <v>3</v>
      </c>
      <c r="D1783" t="s">
        <v>18</v>
      </c>
      <c r="E1783" t="s">
        <v>34</v>
      </c>
      <c r="F1783" t="s">
        <v>7</v>
      </c>
      <c r="G1783">
        <v>2016</v>
      </c>
      <c r="H1783" s="9">
        <v>39.5579031288</v>
      </c>
      <c r="I1783" s="9">
        <v>44.481249050099997</v>
      </c>
      <c r="J1783" s="9">
        <v>36.923015360000001</v>
      </c>
    </row>
    <row r="1784" spans="1:10" x14ac:dyDescent="0.25">
      <c r="A1784" t="s">
        <v>39</v>
      </c>
      <c r="B1784" t="s">
        <v>144</v>
      </c>
      <c r="C1784" s="7" t="s">
        <v>1</v>
      </c>
      <c r="D1784" t="s">
        <v>19</v>
      </c>
      <c r="E1784" t="s">
        <v>34</v>
      </c>
      <c r="F1784" t="s">
        <v>97</v>
      </c>
      <c r="G1784">
        <v>2016</v>
      </c>
      <c r="H1784" s="9">
        <v>2.7592462430300002</v>
      </c>
      <c r="I1784" s="9">
        <v>3.4217658307600001</v>
      </c>
      <c r="J1784" s="9">
        <v>2.51692144543</v>
      </c>
    </row>
    <row r="1785" spans="1:10" x14ac:dyDescent="0.25">
      <c r="A1785" t="s">
        <v>39</v>
      </c>
      <c r="B1785" t="s">
        <v>144</v>
      </c>
      <c r="C1785" s="7" t="s">
        <v>3</v>
      </c>
      <c r="D1785" t="s">
        <v>19</v>
      </c>
      <c r="E1785" t="s">
        <v>34</v>
      </c>
      <c r="F1785" t="s">
        <v>97</v>
      </c>
      <c r="G1785">
        <v>2016</v>
      </c>
      <c r="H1785" s="9">
        <v>509.10299541400002</v>
      </c>
      <c r="I1785" s="9">
        <v>544.26302482300002</v>
      </c>
      <c r="J1785" s="9">
        <v>481.27133915899998</v>
      </c>
    </row>
    <row r="1786" spans="1:10" x14ac:dyDescent="0.25">
      <c r="A1786" t="s">
        <v>39</v>
      </c>
      <c r="B1786" t="s">
        <v>144</v>
      </c>
      <c r="C1786" s="7" t="s">
        <v>1</v>
      </c>
      <c r="D1786" t="s">
        <v>19</v>
      </c>
      <c r="E1786" t="s">
        <v>34</v>
      </c>
      <c r="F1786" t="s">
        <v>146</v>
      </c>
      <c r="G1786">
        <v>2016</v>
      </c>
      <c r="H1786" s="9">
        <v>6.6472263285399999E-6</v>
      </c>
      <c r="I1786" s="9">
        <v>8.1882717906999994E-6</v>
      </c>
      <c r="J1786" s="9">
        <v>6.0667836059100003E-6</v>
      </c>
    </row>
    <row r="1787" spans="1:10" x14ac:dyDescent="0.25">
      <c r="A1787" t="s">
        <v>39</v>
      </c>
      <c r="B1787" t="s">
        <v>144</v>
      </c>
      <c r="C1787" s="7" t="s">
        <v>3</v>
      </c>
      <c r="D1787" t="s">
        <v>19</v>
      </c>
      <c r="E1787" t="s">
        <v>34</v>
      </c>
      <c r="F1787" t="s">
        <v>146</v>
      </c>
      <c r="G1787">
        <v>2016</v>
      </c>
      <c r="H1787" s="9">
        <v>1.22642771739E-3</v>
      </c>
      <c r="I1787" s="9">
        <v>1.3116989837599999E-3</v>
      </c>
      <c r="J1787" s="9">
        <v>1.1586367840099999E-3</v>
      </c>
    </row>
    <row r="1788" spans="1:10" x14ac:dyDescent="0.25">
      <c r="A1788" t="s">
        <v>39</v>
      </c>
      <c r="B1788" t="s">
        <v>144</v>
      </c>
      <c r="C1788" s="7" t="s">
        <v>1</v>
      </c>
      <c r="D1788" t="s">
        <v>19</v>
      </c>
      <c r="E1788" t="s">
        <v>34</v>
      </c>
      <c r="F1788" t="s">
        <v>7</v>
      </c>
      <c r="G1788">
        <v>2016</v>
      </c>
      <c r="H1788" s="9">
        <v>0.62604815682199999</v>
      </c>
      <c r="I1788" s="9">
        <v>0.77636789280200003</v>
      </c>
      <c r="J1788" s="9">
        <v>0.57106683963299998</v>
      </c>
    </row>
    <row r="1789" spans="1:10" x14ac:dyDescent="0.25">
      <c r="A1789" t="s">
        <v>39</v>
      </c>
      <c r="B1789" t="s">
        <v>144</v>
      </c>
      <c r="C1789" s="7" t="s">
        <v>3</v>
      </c>
      <c r="D1789" t="s">
        <v>19</v>
      </c>
      <c r="E1789" t="s">
        <v>34</v>
      </c>
      <c r="F1789" t="s">
        <v>7</v>
      </c>
      <c r="G1789">
        <v>2016</v>
      </c>
      <c r="H1789" s="9">
        <v>120.951488055</v>
      </c>
      <c r="I1789" s="9">
        <v>129.304724857</v>
      </c>
      <c r="J1789" s="9">
        <v>114.339308851</v>
      </c>
    </row>
    <row r="1790" spans="1:10" x14ac:dyDescent="0.25">
      <c r="A1790" t="s">
        <v>39</v>
      </c>
      <c r="B1790" t="s">
        <v>144</v>
      </c>
      <c r="C1790" s="7" t="s">
        <v>1</v>
      </c>
      <c r="D1790" t="s">
        <v>20</v>
      </c>
      <c r="E1790" t="s">
        <v>34</v>
      </c>
      <c r="F1790" t="s">
        <v>97</v>
      </c>
      <c r="G1790">
        <v>2016</v>
      </c>
      <c r="H1790" s="9">
        <v>4.4509627035700001</v>
      </c>
      <c r="I1790" s="9">
        <v>5.8011214738800003</v>
      </c>
      <c r="J1790" s="9">
        <v>3.9209317379600002</v>
      </c>
    </row>
    <row r="1791" spans="1:10" x14ac:dyDescent="0.25">
      <c r="A1791" t="s">
        <v>39</v>
      </c>
      <c r="B1791" t="s">
        <v>144</v>
      </c>
      <c r="C1791" s="7" t="s">
        <v>3</v>
      </c>
      <c r="D1791" t="s">
        <v>20</v>
      </c>
      <c r="E1791" t="s">
        <v>34</v>
      </c>
      <c r="F1791" t="s">
        <v>97</v>
      </c>
      <c r="G1791">
        <v>2016</v>
      </c>
      <c r="H1791" s="9">
        <v>938.41785420899998</v>
      </c>
      <c r="I1791" s="9">
        <v>1022.0544757</v>
      </c>
      <c r="J1791" s="9">
        <v>890.87389420099998</v>
      </c>
    </row>
    <row r="1792" spans="1:10" x14ac:dyDescent="0.25">
      <c r="A1792" t="s">
        <v>39</v>
      </c>
      <c r="B1792" t="s">
        <v>144</v>
      </c>
      <c r="C1792" s="7" t="s">
        <v>1</v>
      </c>
      <c r="D1792" t="s">
        <v>20</v>
      </c>
      <c r="E1792" t="s">
        <v>34</v>
      </c>
      <c r="F1792" t="s">
        <v>146</v>
      </c>
      <c r="G1792">
        <v>2016</v>
      </c>
      <c r="H1792" s="9">
        <v>1.2898526246700001E-5</v>
      </c>
      <c r="I1792" s="9">
        <v>1.6711979965799998E-5</v>
      </c>
      <c r="J1792" s="9">
        <v>1.13252398068E-5</v>
      </c>
    </row>
    <row r="1793" spans="1:10" x14ac:dyDescent="0.25">
      <c r="A1793" t="s">
        <v>39</v>
      </c>
      <c r="B1793" t="s">
        <v>144</v>
      </c>
      <c r="C1793" s="7" t="s">
        <v>3</v>
      </c>
      <c r="D1793" t="s">
        <v>20</v>
      </c>
      <c r="E1793" t="s">
        <v>34</v>
      </c>
      <c r="F1793" t="s">
        <v>146</v>
      </c>
      <c r="G1793">
        <v>2016</v>
      </c>
      <c r="H1793" s="9">
        <v>2.7770296554700002E-3</v>
      </c>
      <c r="I1793" s="9">
        <v>3.0252287814699999E-3</v>
      </c>
      <c r="J1793" s="9">
        <v>2.6342985590500001E-3</v>
      </c>
    </row>
    <row r="1794" spans="1:10" x14ac:dyDescent="0.25">
      <c r="A1794" t="s">
        <v>39</v>
      </c>
      <c r="B1794" t="s">
        <v>144</v>
      </c>
      <c r="C1794" s="7" t="s">
        <v>1</v>
      </c>
      <c r="D1794" t="s">
        <v>20</v>
      </c>
      <c r="E1794" t="s">
        <v>34</v>
      </c>
      <c r="F1794" t="s">
        <v>7</v>
      </c>
      <c r="G1794">
        <v>2016</v>
      </c>
      <c r="H1794" s="9">
        <v>1.22747792912</v>
      </c>
      <c r="I1794" s="9">
        <v>1.5998221166</v>
      </c>
      <c r="J1794" s="9">
        <v>1.0813070093999999</v>
      </c>
    </row>
    <row r="1795" spans="1:10" x14ac:dyDescent="0.25">
      <c r="A1795" t="s">
        <v>39</v>
      </c>
      <c r="B1795" t="s">
        <v>144</v>
      </c>
      <c r="C1795" s="7" t="s">
        <v>3</v>
      </c>
      <c r="D1795" t="s">
        <v>20</v>
      </c>
      <c r="E1795" t="s">
        <v>34</v>
      </c>
      <c r="F1795" t="s">
        <v>7</v>
      </c>
      <c r="G1795">
        <v>2016</v>
      </c>
      <c r="H1795" s="9">
        <v>274.32901366800002</v>
      </c>
      <c r="I1795" s="9">
        <v>298.778625081999</v>
      </c>
      <c r="J1795" s="9">
        <v>260.43042084299998</v>
      </c>
    </row>
    <row r="1796" spans="1:10" x14ac:dyDescent="0.25">
      <c r="A1796" t="s">
        <v>39</v>
      </c>
      <c r="B1796" t="s">
        <v>144</v>
      </c>
      <c r="C1796" s="7" t="s">
        <v>1</v>
      </c>
      <c r="D1796" t="s">
        <v>21</v>
      </c>
      <c r="E1796" t="s">
        <v>34</v>
      </c>
      <c r="F1796" t="s">
        <v>97</v>
      </c>
      <c r="G1796">
        <v>2016</v>
      </c>
      <c r="H1796" s="9">
        <v>8.3706263622799995</v>
      </c>
      <c r="I1796" s="9">
        <v>11.204353770799999</v>
      </c>
      <c r="J1796" s="9">
        <v>7.2980734825100004</v>
      </c>
    </row>
    <row r="1797" spans="1:10" x14ac:dyDescent="0.25">
      <c r="A1797" t="s">
        <v>39</v>
      </c>
      <c r="B1797" t="s">
        <v>144</v>
      </c>
      <c r="C1797" s="7" t="s">
        <v>3</v>
      </c>
      <c r="D1797" t="s">
        <v>21</v>
      </c>
      <c r="E1797" t="s">
        <v>34</v>
      </c>
      <c r="F1797" t="s">
        <v>97</v>
      </c>
      <c r="G1797">
        <v>2016</v>
      </c>
      <c r="H1797" s="9">
        <v>2064.5318389099998</v>
      </c>
      <c r="I1797" s="9">
        <v>2187.5166662500001</v>
      </c>
      <c r="J1797" s="9">
        <v>1950.61417654</v>
      </c>
    </row>
    <row r="1798" spans="1:10" x14ac:dyDescent="0.25">
      <c r="A1798" t="s">
        <v>39</v>
      </c>
      <c r="B1798" t="s">
        <v>144</v>
      </c>
      <c r="C1798" s="7" t="s">
        <v>1</v>
      </c>
      <c r="D1798" t="s">
        <v>21</v>
      </c>
      <c r="E1798" t="s">
        <v>34</v>
      </c>
      <c r="F1798" t="s">
        <v>146</v>
      </c>
      <c r="G1798">
        <v>2016</v>
      </c>
      <c r="H1798" s="9">
        <v>2.5666486696500001E-5</v>
      </c>
      <c r="I1798" s="9">
        <v>3.4364633259999999E-5</v>
      </c>
      <c r="J1798" s="9">
        <v>2.22086007166E-5</v>
      </c>
    </row>
    <row r="1799" spans="1:10" x14ac:dyDescent="0.25">
      <c r="A1799" t="s">
        <v>39</v>
      </c>
      <c r="B1799" t="s">
        <v>144</v>
      </c>
      <c r="C1799" s="7" t="s">
        <v>3</v>
      </c>
      <c r="D1799" t="s">
        <v>21</v>
      </c>
      <c r="E1799" t="s">
        <v>34</v>
      </c>
      <c r="F1799" t="s">
        <v>146</v>
      </c>
      <c r="G1799">
        <v>2016</v>
      </c>
      <c r="H1799" s="9">
        <v>6.3430116388300001E-3</v>
      </c>
      <c r="I1799" s="9">
        <v>6.7187586602499997E-3</v>
      </c>
      <c r="J1799" s="9">
        <v>5.9931610283099996E-3</v>
      </c>
    </row>
    <row r="1800" spans="1:10" x14ac:dyDescent="0.25">
      <c r="A1800" t="s">
        <v>39</v>
      </c>
      <c r="B1800" t="s">
        <v>144</v>
      </c>
      <c r="C1800" s="7" t="s">
        <v>1</v>
      </c>
      <c r="D1800" t="s">
        <v>21</v>
      </c>
      <c r="E1800" t="s">
        <v>34</v>
      </c>
      <c r="F1800" t="s">
        <v>7</v>
      </c>
      <c r="G1800">
        <v>2016</v>
      </c>
      <c r="H1800" s="9">
        <v>2.4673920327699999</v>
      </c>
      <c r="I1800" s="9">
        <v>3.3026839366399998</v>
      </c>
      <c r="J1800" s="9">
        <v>2.15123786273</v>
      </c>
    </row>
    <row r="1801" spans="1:10" x14ac:dyDescent="0.25">
      <c r="A1801" t="s">
        <v>39</v>
      </c>
      <c r="B1801" t="s">
        <v>144</v>
      </c>
      <c r="C1801" s="7" t="s">
        <v>3</v>
      </c>
      <c r="D1801" t="s">
        <v>21</v>
      </c>
      <c r="E1801" t="s">
        <v>34</v>
      </c>
      <c r="F1801" t="s">
        <v>7</v>
      </c>
      <c r="G1801">
        <v>2016</v>
      </c>
      <c r="H1801" s="9">
        <v>627.96903616899999</v>
      </c>
      <c r="I1801" s="9">
        <v>665.37735413999997</v>
      </c>
      <c r="J1801" s="9">
        <v>593.31867946800003</v>
      </c>
    </row>
    <row r="1802" spans="1:10" x14ac:dyDescent="0.25">
      <c r="A1802" t="s">
        <v>39</v>
      </c>
      <c r="B1802" t="s">
        <v>144</v>
      </c>
      <c r="C1802" s="7" t="s">
        <v>1</v>
      </c>
      <c r="D1802" t="s">
        <v>22</v>
      </c>
      <c r="E1802" t="s">
        <v>34</v>
      </c>
      <c r="F1802" t="s">
        <v>97</v>
      </c>
      <c r="G1802">
        <v>2016</v>
      </c>
      <c r="H1802" s="9">
        <v>13.144177403300001</v>
      </c>
      <c r="I1802" s="9">
        <v>17.951668358799999</v>
      </c>
      <c r="J1802" s="9">
        <v>11.674214339400001</v>
      </c>
    </row>
    <row r="1803" spans="1:10" x14ac:dyDescent="0.25">
      <c r="A1803" t="s">
        <v>39</v>
      </c>
      <c r="B1803" t="s">
        <v>144</v>
      </c>
      <c r="C1803" s="7" t="s">
        <v>3</v>
      </c>
      <c r="D1803" t="s">
        <v>22</v>
      </c>
      <c r="E1803" t="s">
        <v>34</v>
      </c>
      <c r="F1803" t="s">
        <v>97</v>
      </c>
      <c r="G1803">
        <v>2016</v>
      </c>
      <c r="H1803" s="9">
        <v>3043.7614073700001</v>
      </c>
      <c r="I1803" s="9">
        <v>3216.24537237</v>
      </c>
      <c r="J1803" s="9">
        <v>2890.7561897199998</v>
      </c>
    </row>
    <row r="1804" spans="1:10" x14ac:dyDescent="0.25">
      <c r="A1804" t="s">
        <v>39</v>
      </c>
      <c r="B1804" t="s">
        <v>144</v>
      </c>
      <c r="C1804" s="7" t="s">
        <v>1</v>
      </c>
      <c r="D1804" t="s">
        <v>22</v>
      </c>
      <c r="E1804" t="s">
        <v>34</v>
      </c>
      <c r="F1804" t="s">
        <v>146</v>
      </c>
      <c r="G1804">
        <v>2016</v>
      </c>
      <c r="H1804" s="9">
        <v>4.3213862662899998E-5</v>
      </c>
      <c r="I1804" s="9">
        <v>5.8822951215000003E-5</v>
      </c>
      <c r="J1804" s="9">
        <v>3.82879659341E-5</v>
      </c>
    </row>
    <row r="1805" spans="1:10" x14ac:dyDescent="0.25">
      <c r="A1805" t="s">
        <v>39</v>
      </c>
      <c r="B1805" t="s">
        <v>144</v>
      </c>
      <c r="C1805" s="7" t="s">
        <v>3</v>
      </c>
      <c r="D1805" t="s">
        <v>22</v>
      </c>
      <c r="E1805" t="s">
        <v>34</v>
      </c>
      <c r="F1805" t="s">
        <v>146</v>
      </c>
      <c r="G1805">
        <v>2016</v>
      </c>
      <c r="H1805" s="9">
        <v>9.6909723387400004E-3</v>
      </c>
      <c r="I1805" s="9">
        <v>1.0247305064299999E-2</v>
      </c>
      <c r="J1805" s="9">
        <v>9.2079458793900004E-3</v>
      </c>
    </row>
    <row r="1806" spans="1:10" x14ac:dyDescent="0.25">
      <c r="A1806" t="s">
        <v>39</v>
      </c>
      <c r="B1806" t="s">
        <v>144</v>
      </c>
      <c r="C1806" s="7" t="s">
        <v>1</v>
      </c>
      <c r="D1806" t="s">
        <v>22</v>
      </c>
      <c r="E1806" t="s">
        <v>34</v>
      </c>
      <c r="F1806" t="s">
        <v>7</v>
      </c>
      <c r="G1806">
        <v>2016</v>
      </c>
      <c r="H1806" s="9">
        <v>4.1864648581699999</v>
      </c>
      <c r="I1806" s="9">
        <v>5.71766695045</v>
      </c>
      <c r="J1806" s="9">
        <v>3.7182766619200001</v>
      </c>
    </row>
    <row r="1807" spans="1:10" x14ac:dyDescent="0.25">
      <c r="A1807" t="s">
        <v>39</v>
      </c>
      <c r="B1807" t="s">
        <v>144</v>
      </c>
      <c r="C1807" s="7" t="s">
        <v>3</v>
      </c>
      <c r="D1807" t="s">
        <v>22</v>
      </c>
      <c r="E1807" t="s">
        <v>34</v>
      </c>
      <c r="F1807" t="s">
        <v>7</v>
      </c>
      <c r="G1807">
        <v>2016</v>
      </c>
      <c r="H1807" s="9">
        <v>960.85606608699902</v>
      </c>
      <c r="I1807" s="9">
        <v>1015.30588718</v>
      </c>
      <c r="J1807" s="9">
        <v>912.55530533599995</v>
      </c>
    </row>
    <row r="1808" spans="1:10" x14ac:dyDescent="0.25">
      <c r="A1808" t="s">
        <v>39</v>
      </c>
      <c r="B1808" t="s">
        <v>144</v>
      </c>
      <c r="C1808" s="7" t="s">
        <v>1</v>
      </c>
      <c r="D1808" t="s">
        <v>23</v>
      </c>
      <c r="E1808" t="s">
        <v>34</v>
      </c>
      <c r="F1808" t="s">
        <v>97</v>
      </c>
      <c r="G1808">
        <v>2016</v>
      </c>
      <c r="H1808" s="9">
        <v>16.450646664499999</v>
      </c>
      <c r="I1808" s="9">
        <v>22.561491854700002</v>
      </c>
      <c r="J1808" s="9">
        <v>14.686328206200001</v>
      </c>
    </row>
    <row r="1809" spans="1:10" x14ac:dyDescent="0.25">
      <c r="A1809" t="s">
        <v>39</v>
      </c>
      <c r="B1809" t="s">
        <v>144</v>
      </c>
      <c r="C1809" s="7" t="s">
        <v>3</v>
      </c>
      <c r="D1809" t="s">
        <v>23</v>
      </c>
      <c r="E1809" t="s">
        <v>34</v>
      </c>
      <c r="F1809" t="s">
        <v>97</v>
      </c>
      <c r="G1809">
        <v>2016</v>
      </c>
      <c r="H1809" s="9">
        <v>3107.2031840499999</v>
      </c>
      <c r="I1809" s="9">
        <v>3255.3054150100002</v>
      </c>
      <c r="J1809" s="9">
        <v>2957.2423784299999</v>
      </c>
    </row>
    <row r="1810" spans="1:10" x14ac:dyDescent="0.25">
      <c r="A1810" t="s">
        <v>39</v>
      </c>
      <c r="B1810" t="s">
        <v>144</v>
      </c>
      <c r="C1810" s="7" t="s">
        <v>1</v>
      </c>
      <c r="D1810" t="s">
        <v>23</v>
      </c>
      <c r="E1810" t="s">
        <v>34</v>
      </c>
      <c r="F1810" t="s">
        <v>146</v>
      </c>
      <c r="G1810">
        <v>2016</v>
      </c>
      <c r="H1810" s="9">
        <v>6.41369468113E-5</v>
      </c>
      <c r="I1810" s="9">
        <v>8.7848382694100005E-5</v>
      </c>
      <c r="J1810" s="9">
        <v>5.7252822162E-5</v>
      </c>
    </row>
    <row r="1811" spans="1:10" x14ac:dyDescent="0.25">
      <c r="A1811" t="s">
        <v>39</v>
      </c>
      <c r="B1811" t="s">
        <v>144</v>
      </c>
      <c r="C1811" s="7" t="s">
        <v>3</v>
      </c>
      <c r="D1811" t="s">
        <v>23</v>
      </c>
      <c r="E1811" t="s">
        <v>34</v>
      </c>
      <c r="F1811" t="s">
        <v>146</v>
      </c>
      <c r="G1811">
        <v>2016</v>
      </c>
      <c r="H1811" s="9">
        <v>1.1605329243299999E-2</v>
      </c>
      <c r="I1811" s="9">
        <v>1.2168135216100001E-2</v>
      </c>
      <c r="J1811" s="9">
        <v>1.1051505206500001E-2</v>
      </c>
    </row>
    <row r="1812" spans="1:10" x14ac:dyDescent="0.25">
      <c r="A1812" t="s">
        <v>39</v>
      </c>
      <c r="B1812" t="s">
        <v>144</v>
      </c>
      <c r="C1812" s="7" t="s">
        <v>1</v>
      </c>
      <c r="D1812" t="s">
        <v>23</v>
      </c>
      <c r="E1812" t="s">
        <v>34</v>
      </c>
      <c r="F1812" t="s">
        <v>7</v>
      </c>
      <c r="G1812">
        <v>2016</v>
      </c>
      <c r="H1812" s="9">
        <v>6.2678902589199996</v>
      </c>
      <c r="I1812" s="9">
        <v>8.5961942959600002</v>
      </c>
      <c r="J1812" s="9">
        <v>5.5956641328399996</v>
      </c>
    </row>
    <row r="1813" spans="1:10" x14ac:dyDescent="0.25">
      <c r="A1813" t="s">
        <v>39</v>
      </c>
      <c r="B1813" t="s">
        <v>144</v>
      </c>
      <c r="C1813" s="7" t="s">
        <v>3</v>
      </c>
      <c r="D1813" t="s">
        <v>23</v>
      </c>
      <c r="E1813" t="s">
        <v>34</v>
      </c>
      <c r="F1813" t="s">
        <v>7</v>
      </c>
      <c r="G1813">
        <v>2016</v>
      </c>
      <c r="H1813" s="9">
        <v>1150.49444427</v>
      </c>
      <c r="I1813" s="9">
        <v>1205.3317959999999</v>
      </c>
      <c r="J1813" s="9">
        <v>1094.96892389</v>
      </c>
    </row>
    <row r="1814" spans="1:10" x14ac:dyDescent="0.25">
      <c r="A1814" t="s">
        <v>39</v>
      </c>
      <c r="B1814" t="s">
        <v>144</v>
      </c>
      <c r="C1814" s="7" t="s">
        <v>1</v>
      </c>
      <c r="D1814" t="s">
        <v>24</v>
      </c>
      <c r="E1814" t="s">
        <v>34</v>
      </c>
      <c r="F1814" t="s">
        <v>97</v>
      </c>
      <c r="G1814">
        <v>2016</v>
      </c>
      <c r="H1814" s="9">
        <v>20.785674641500002</v>
      </c>
      <c r="I1814" s="9">
        <v>28.934415088200002</v>
      </c>
      <c r="J1814" s="9">
        <v>18.207433413099999</v>
      </c>
    </row>
    <row r="1815" spans="1:10" x14ac:dyDescent="0.25">
      <c r="A1815" t="s">
        <v>39</v>
      </c>
      <c r="B1815" t="s">
        <v>144</v>
      </c>
      <c r="C1815" s="7" t="s">
        <v>3</v>
      </c>
      <c r="D1815" t="s">
        <v>24</v>
      </c>
      <c r="E1815" t="s">
        <v>34</v>
      </c>
      <c r="F1815" t="s">
        <v>97</v>
      </c>
      <c r="G1815">
        <v>2016</v>
      </c>
      <c r="H1815" s="9">
        <v>2569.5444960599998</v>
      </c>
      <c r="I1815" s="9">
        <v>2733.4659555100002</v>
      </c>
      <c r="J1815" s="9">
        <v>2441.3003372200001</v>
      </c>
    </row>
    <row r="1816" spans="1:10" x14ac:dyDescent="0.25">
      <c r="A1816" t="s">
        <v>39</v>
      </c>
      <c r="B1816" t="s">
        <v>144</v>
      </c>
      <c r="C1816" s="7" t="s">
        <v>1</v>
      </c>
      <c r="D1816" t="s">
        <v>24</v>
      </c>
      <c r="E1816" t="s">
        <v>34</v>
      </c>
      <c r="F1816" t="s">
        <v>146</v>
      </c>
      <c r="G1816">
        <v>2016</v>
      </c>
      <c r="H1816" s="9">
        <v>1.00986284951E-4</v>
      </c>
      <c r="I1816" s="9">
        <v>1.4060112641699999E-4</v>
      </c>
      <c r="J1816" s="9">
        <v>8.8647694642100006E-5</v>
      </c>
    </row>
    <row r="1817" spans="1:10" x14ac:dyDescent="0.25">
      <c r="A1817" t="s">
        <v>39</v>
      </c>
      <c r="B1817" t="s">
        <v>144</v>
      </c>
      <c r="C1817" s="7" t="s">
        <v>3</v>
      </c>
      <c r="D1817" t="s">
        <v>24</v>
      </c>
      <c r="E1817" t="s">
        <v>34</v>
      </c>
      <c r="F1817" t="s">
        <v>146</v>
      </c>
      <c r="G1817">
        <v>2016</v>
      </c>
      <c r="H1817" s="9">
        <v>1.20896550711E-2</v>
      </c>
      <c r="I1817" s="9">
        <v>1.2857932374599999E-2</v>
      </c>
      <c r="J1817" s="9">
        <v>1.1474818762999999E-2</v>
      </c>
    </row>
    <row r="1818" spans="1:10" x14ac:dyDescent="0.25">
      <c r="A1818" t="s">
        <v>39</v>
      </c>
      <c r="B1818" t="s">
        <v>144</v>
      </c>
      <c r="C1818" s="7" t="s">
        <v>1</v>
      </c>
      <c r="D1818" t="s">
        <v>24</v>
      </c>
      <c r="E1818" t="s">
        <v>34</v>
      </c>
      <c r="F1818" t="s">
        <v>7</v>
      </c>
      <c r="G1818">
        <v>2016</v>
      </c>
      <c r="H1818" s="9">
        <v>9.9494643615899996</v>
      </c>
      <c r="I1818" s="9">
        <v>13.8500162592</v>
      </c>
      <c r="J1818" s="9">
        <v>8.7153394337400005</v>
      </c>
    </row>
    <row r="1819" spans="1:10" x14ac:dyDescent="0.25">
      <c r="A1819" t="s">
        <v>39</v>
      </c>
      <c r="B1819" t="s">
        <v>144</v>
      </c>
      <c r="C1819" s="7" t="s">
        <v>3</v>
      </c>
      <c r="D1819" t="s">
        <v>24</v>
      </c>
      <c r="E1819" t="s">
        <v>34</v>
      </c>
      <c r="F1819" t="s">
        <v>7</v>
      </c>
      <c r="G1819">
        <v>2016</v>
      </c>
      <c r="H1819" s="9">
        <v>1199.55922805</v>
      </c>
      <c r="I1819" s="9">
        <v>1276.08388044</v>
      </c>
      <c r="J1819" s="9">
        <v>1139.69007053</v>
      </c>
    </row>
    <row r="1820" spans="1:10" x14ac:dyDescent="0.25">
      <c r="A1820" t="s">
        <v>39</v>
      </c>
      <c r="B1820" t="s">
        <v>144</v>
      </c>
      <c r="C1820" s="7" t="s">
        <v>1</v>
      </c>
      <c r="D1820" t="s">
        <v>25</v>
      </c>
      <c r="E1820" t="s">
        <v>34</v>
      </c>
      <c r="F1820" t="s">
        <v>97</v>
      </c>
      <c r="G1820">
        <v>2016</v>
      </c>
      <c r="H1820" s="9">
        <v>31.490716037199999</v>
      </c>
      <c r="I1820" s="9">
        <v>44.089309044499998</v>
      </c>
      <c r="J1820" s="9">
        <v>27.8984533846</v>
      </c>
    </row>
    <row r="1821" spans="1:10" x14ac:dyDescent="0.25">
      <c r="A1821" t="s">
        <v>39</v>
      </c>
      <c r="B1821" t="s">
        <v>144</v>
      </c>
      <c r="C1821" s="7" t="s">
        <v>3</v>
      </c>
      <c r="D1821" t="s">
        <v>25</v>
      </c>
      <c r="E1821" t="s">
        <v>34</v>
      </c>
      <c r="F1821" t="s">
        <v>97</v>
      </c>
      <c r="G1821">
        <v>2016</v>
      </c>
      <c r="H1821" s="9">
        <v>2578.3376750799998</v>
      </c>
      <c r="I1821" s="9">
        <v>2732.3595726899998</v>
      </c>
      <c r="J1821" s="9">
        <v>2450.0781296199998</v>
      </c>
    </row>
    <row r="1822" spans="1:10" x14ac:dyDescent="0.25">
      <c r="A1822" t="s">
        <v>39</v>
      </c>
      <c r="B1822" t="s">
        <v>144</v>
      </c>
      <c r="C1822" s="7" t="s">
        <v>1</v>
      </c>
      <c r="D1822" t="s">
        <v>25</v>
      </c>
      <c r="E1822" t="s">
        <v>34</v>
      </c>
      <c r="F1822" t="s">
        <v>146</v>
      </c>
      <c r="G1822">
        <v>2016</v>
      </c>
      <c r="H1822" s="9">
        <v>1.7987568176799999E-4</v>
      </c>
      <c r="I1822" s="9">
        <v>2.5215520125800001E-4</v>
      </c>
      <c r="J1822" s="9">
        <v>1.5957459569799999E-4</v>
      </c>
    </row>
    <row r="1823" spans="1:10" x14ac:dyDescent="0.25">
      <c r="A1823" t="s">
        <v>39</v>
      </c>
      <c r="B1823" t="s">
        <v>144</v>
      </c>
      <c r="C1823" s="7" t="s">
        <v>3</v>
      </c>
      <c r="D1823" t="s">
        <v>25</v>
      </c>
      <c r="E1823" t="s">
        <v>34</v>
      </c>
      <c r="F1823" t="s">
        <v>146</v>
      </c>
      <c r="G1823">
        <v>2016</v>
      </c>
      <c r="H1823" s="9">
        <v>1.36713028509E-2</v>
      </c>
      <c r="I1823" s="9">
        <v>1.4480829034199999E-2</v>
      </c>
      <c r="J1823" s="9">
        <v>1.29900474524E-2</v>
      </c>
    </row>
    <row r="1824" spans="1:10" x14ac:dyDescent="0.25">
      <c r="A1824" t="s">
        <v>39</v>
      </c>
      <c r="B1824" t="s">
        <v>144</v>
      </c>
      <c r="C1824" s="7" t="s">
        <v>1</v>
      </c>
      <c r="D1824" t="s">
        <v>25</v>
      </c>
      <c r="E1824" t="s">
        <v>34</v>
      </c>
      <c r="F1824" t="s">
        <v>7</v>
      </c>
      <c r="G1824">
        <v>2016</v>
      </c>
      <c r="H1824" s="9">
        <v>17.816788580299999</v>
      </c>
      <c r="I1824" s="9">
        <v>24.9448090341</v>
      </c>
      <c r="J1824" s="9">
        <v>15.784361495099899</v>
      </c>
    </row>
    <row r="1825" spans="1:10" x14ac:dyDescent="0.25">
      <c r="A1825" t="s">
        <v>39</v>
      </c>
      <c r="B1825" t="s">
        <v>144</v>
      </c>
      <c r="C1825" s="7" t="s">
        <v>3</v>
      </c>
      <c r="D1825" t="s">
        <v>25</v>
      </c>
      <c r="E1825" t="s">
        <v>34</v>
      </c>
      <c r="F1825" t="s">
        <v>7</v>
      </c>
      <c r="G1825">
        <v>2016</v>
      </c>
      <c r="H1825" s="9">
        <v>1359.14619745</v>
      </c>
      <c r="I1825" s="9">
        <v>1440.3373767400001</v>
      </c>
      <c r="J1825" s="9">
        <v>1291.5353972099999</v>
      </c>
    </row>
    <row r="1826" spans="1:10" x14ac:dyDescent="0.25">
      <c r="A1826" t="s">
        <v>39</v>
      </c>
      <c r="B1826" t="s">
        <v>144</v>
      </c>
      <c r="C1826" s="7" t="s">
        <v>1</v>
      </c>
      <c r="D1826" t="s">
        <v>26</v>
      </c>
      <c r="E1826" t="s">
        <v>34</v>
      </c>
      <c r="F1826" t="s">
        <v>97</v>
      </c>
      <c r="G1826">
        <v>2016</v>
      </c>
      <c r="H1826" s="9">
        <v>41.050414276799998</v>
      </c>
      <c r="I1826" s="9">
        <v>56.936821053800003</v>
      </c>
      <c r="J1826" s="9">
        <v>36.509052122500002</v>
      </c>
    </row>
    <row r="1827" spans="1:10" x14ac:dyDescent="0.25">
      <c r="A1827" t="s">
        <v>39</v>
      </c>
      <c r="B1827" t="s">
        <v>144</v>
      </c>
      <c r="C1827" s="7" t="s">
        <v>3</v>
      </c>
      <c r="D1827" t="s">
        <v>26</v>
      </c>
      <c r="E1827" t="s">
        <v>34</v>
      </c>
      <c r="F1827" t="s">
        <v>97</v>
      </c>
      <c r="G1827">
        <v>2016</v>
      </c>
      <c r="H1827" s="9">
        <v>2447.4987164700001</v>
      </c>
      <c r="I1827" s="9">
        <v>2584.86674722</v>
      </c>
      <c r="J1827" s="9">
        <v>2327.4564517700001</v>
      </c>
    </row>
    <row r="1828" spans="1:10" x14ac:dyDescent="0.25">
      <c r="A1828" t="s">
        <v>39</v>
      </c>
      <c r="B1828" t="s">
        <v>144</v>
      </c>
      <c r="C1828" s="7" t="s">
        <v>1</v>
      </c>
      <c r="D1828" t="s">
        <v>26</v>
      </c>
      <c r="E1828" t="s">
        <v>34</v>
      </c>
      <c r="F1828" t="s">
        <v>146</v>
      </c>
      <c r="G1828">
        <v>2016</v>
      </c>
      <c r="H1828" s="9">
        <v>2.6612516711099998E-4</v>
      </c>
      <c r="I1828" s="9">
        <v>3.6907568985E-4</v>
      </c>
      <c r="J1828" s="9">
        <v>2.36662863584E-4</v>
      </c>
    </row>
    <row r="1829" spans="1:10" x14ac:dyDescent="0.25">
      <c r="A1829" t="s">
        <v>39</v>
      </c>
      <c r="B1829" t="s">
        <v>144</v>
      </c>
      <c r="C1829" s="7" t="s">
        <v>3</v>
      </c>
      <c r="D1829" t="s">
        <v>26</v>
      </c>
      <c r="E1829" t="s">
        <v>34</v>
      </c>
      <c r="F1829" t="s">
        <v>146</v>
      </c>
      <c r="G1829">
        <v>2016</v>
      </c>
      <c r="H1829" s="9">
        <v>1.4492023245300001E-2</v>
      </c>
      <c r="I1829" s="9">
        <v>1.5310428388200001E-2</v>
      </c>
      <c r="J1829" s="9">
        <v>1.3774900142499999E-2</v>
      </c>
    </row>
    <row r="1830" spans="1:10" x14ac:dyDescent="0.25">
      <c r="A1830" t="s">
        <v>39</v>
      </c>
      <c r="B1830" t="s">
        <v>144</v>
      </c>
      <c r="C1830" s="7" t="s">
        <v>1</v>
      </c>
      <c r="D1830" t="s">
        <v>26</v>
      </c>
      <c r="E1830" t="s">
        <v>34</v>
      </c>
      <c r="F1830" t="s">
        <v>7</v>
      </c>
      <c r="G1830">
        <v>2016</v>
      </c>
      <c r="H1830" s="9">
        <v>26.483886726199898</v>
      </c>
      <c r="I1830" s="9">
        <v>36.733084084700003</v>
      </c>
      <c r="J1830" s="9">
        <v>23.554003483999999</v>
      </c>
    </row>
    <row r="1831" spans="1:10" x14ac:dyDescent="0.25">
      <c r="A1831" t="s">
        <v>39</v>
      </c>
      <c r="B1831" t="s">
        <v>144</v>
      </c>
      <c r="C1831" s="7" t="s">
        <v>3</v>
      </c>
      <c r="D1831" t="s">
        <v>26</v>
      </c>
      <c r="E1831" t="s">
        <v>34</v>
      </c>
      <c r="F1831" t="s">
        <v>7</v>
      </c>
      <c r="G1831">
        <v>2016</v>
      </c>
      <c r="H1831" s="9">
        <v>1444.4350377400001</v>
      </c>
      <c r="I1831" s="9">
        <v>1525.50523211</v>
      </c>
      <c r="J1831" s="9">
        <v>1373.58995334</v>
      </c>
    </row>
    <row r="1832" spans="1:10" x14ac:dyDescent="0.25">
      <c r="A1832" t="s">
        <v>39</v>
      </c>
      <c r="B1832" t="s">
        <v>144</v>
      </c>
      <c r="C1832" s="7" t="s">
        <v>1</v>
      </c>
      <c r="D1832" t="s">
        <v>27</v>
      </c>
      <c r="E1832" t="s">
        <v>34</v>
      </c>
      <c r="F1832" t="s">
        <v>97</v>
      </c>
      <c r="G1832">
        <v>2016</v>
      </c>
      <c r="H1832" s="9">
        <v>36.227181548200001</v>
      </c>
      <c r="I1832" s="9">
        <v>49.258882290899997</v>
      </c>
      <c r="J1832" s="9">
        <v>31.876169161899998</v>
      </c>
    </row>
    <row r="1833" spans="1:10" x14ac:dyDescent="0.25">
      <c r="A1833" t="s">
        <v>39</v>
      </c>
      <c r="B1833" t="s">
        <v>144</v>
      </c>
      <c r="C1833" s="7" t="s">
        <v>3</v>
      </c>
      <c r="D1833" t="s">
        <v>27</v>
      </c>
      <c r="E1833" t="s">
        <v>34</v>
      </c>
      <c r="F1833" t="s">
        <v>97</v>
      </c>
      <c r="G1833">
        <v>2016</v>
      </c>
      <c r="H1833" s="9">
        <v>1747.58296619</v>
      </c>
      <c r="I1833" s="9">
        <v>1834.7274382200001</v>
      </c>
      <c r="J1833" s="9">
        <v>1669.8262942700001</v>
      </c>
    </row>
    <row r="1834" spans="1:10" x14ac:dyDescent="0.25">
      <c r="A1834" t="s">
        <v>39</v>
      </c>
      <c r="B1834" t="s">
        <v>144</v>
      </c>
      <c r="C1834" s="7" t="s">
        <v>1</v>
      </c>
      <c r="D1834" t="s">
        <v>27</v>
      </c>
      <c r="E1834" t="s">
        <v>34</v>
      </c>
      <c r="F1834" t="s">
        <v>146</v>
      </c>
      <c r="G1834">
        <v>2016</v>
      </c>
      <c r="H1834" s="9">
        <v>3.6904181827900003E-4</v>
      </c>
      <c r="I1834" s="9">
        <v>5.0159203342799998E-4</v>
      </c>
      <c r="J1834" s="9">
        <v>3.2476853322700001E-4</v>
      </c>
    </row>
    <row r="1835" spans="1:10" x14ac:dyDescent="0.25">
      <c r="A1835" t="s">
        <v>39</v>
      </c>
      <c r="B1835" t="s">
        <v>144</v>
      </c>
      <c r="C1835" s="7" t="s">
        <v>3</v>
      </c>
      <c r="D1835" t="s">
        <v>27</v>
      </c>
      <c r="E1835" t="s">
        <v>34</v>
      </c>
      <c r="F1835" t="s">
        <v>146</v>
      </c>
      <c r="G1835">
        <v>2016</v>
      </c>
      <c r="H1835" s="9">
        <v>1.5208881868799999E-2</v>
      </c>
      <c r="I1835" s="9">
        <v>1.59691298867E-2</v>
      </c>
      <c r="J1835" s="9">
        <v>1.45370873407E-2</v>
      </c>
    </row>
    <row r="1836" spans="1:10" x14ac:dyDescent="0.25">
      <c r="A1836" t="s">
        <v>39</v>
      </c>
      <c r="B1836" t="s">
        <v>144</v>
      </c>
      <c r="C1836" s="7" t="s">
        <v>1</v>
      </c>
      <c r="D1836" t="s">
        <v>27</v>
      </c>
      <c r="E1836" t="s">
        <v>34</v>
      </c>
      <c r="F1836" t="s">
        <v>7</v>
      </c>
      <c r="G1836">
        <v>2016</v>
      </c>
      <c r="H1836" s="9">
        <v>36.820519959999999</v>
      </c>
      <c r="I1836" s="9">
        <v>50.065657362400003</v>
      </c>
      <c r="J1836" s="9">
        <v>32.398245535900003</v>
      </c>
    </row>
    <row r="1837" spans="1:10" x14ac:dyDescent="0.25">
      <c r="A1837" t="s">
        <v>39</v>
      </c>
      <c r="B1837" t="s">
        <v>144</v>
      </c>
      <c r="C1837" s="7" t="s">
        <v>3</v>
      </c>
      <c r="D1837" t="s">
        <v>27</v>
      </c>
      <c r="E1837" t="s">
        <v>34</v>
      </c>
      <c r="F1837" t="s">
        <v>7</v>
      </c>
      <c r="G1837">
        <v>2016</v>
      </c>
      <c r="H1837" s="9">
        <v>1518.2655819399999</v>
      </c>
      <c r="I1837" s="9">
        <v>1593.9749789099999</v>
      </c>
      <c r="J1837" s="9">
        <v>1450.7121203699901</v>
      </c>
    </row>
    <row r="1838" spans="1:10" x14ac:dyDescent="0.25">
      <c r="A1838" t="s">
        <v>39</v>
      </c>
      <c r="B1838" t="s">
        <v>144</v>
      </c>
      <c r="C1838" s="7" t="s">
        <v>1</v>
      </c>
      <c r="D1838" t="s">
        <v>28</v>
      </c>
      <c r="E1838" t="s">
        <v>34</v>
      </c>
      <c r="F1838" t="s">
        <v>97</v>
      </c>
      <c r="G1838">
        <v>2016</v>
      </c>
      <c r="H1838" s="9">
        <v>35.806380073900002</v>
      </c>
      <c r="I1838" s="9">
        <v>47.545792882900002</v>
      </c>
      <c r="J1838" s="9">
        <v>32.071447226300002</v>
      </c>
    </row>
    <row r="1839" spans="1:10" x14ac:dyDescent="0.25">
      <c r="A1839" t="s">
        <v>39</v>
      </c>
      <c r="B1839" t="s">
        <v>144</v>
      </c>
      <c r="C1839" s="7" t="s">
        <v>3</v>
      </c>
      <c r="D1839" t="s">
        <v>28</v>
      </c>
      <c r="E1839" t="s">
        <v>34</v>
      </c>
      <c r="F1839" t="s">
        <v>97</v>
      </c>
      <c r="G1839">
        <v>2016</v>
      </c>
      <c r="H1839" s="9">
        <v>1672.03451006</v>
      </c>
      <c r="I1839" s="9">
        <v>1765.7685588100001</v>
      </c>
      <c r="J1839" s="9">
        <v>1589.1902364099999</v>
      </c>
    </row>
    <row r="1840" spans="1:10" x14ac:dyDescent="0.25">
      <c r="A1840" t="s">
        <v>39</v>
      </c>
      <c r="B1840" t="s">
        <v>144</v>
      </c>
      <c r="C1840" s="7" t="s">
        <v>1</v>
      </c>
      <c r="D1840" t="s">
        <v>28</v>
      </c>
      <c r="E1840" t="s">
        <v>34</v>
      </c>
      <c r="F1840" t="s">
        <v>146</v>
      </c>
      <c r="G1840">
        <v>2016</v>
      </c>
      <c r="H1840" s="9">
        <v>4.1813889682599999E-4</v>
      </c>
      <c r="I1840" s="9">
        <v>5.5530706028499997E-4</v>
      </c>
      <c r="J1840" s="9">
        <v>3.7452305197900002E-4</v>
      </c>
    </row>
    <row r="1841" spans="1:10" x14ac:dyDescent="0.25">
      <c r="A1841" t="s">
        <v>39</v>
      </c>
      <c r="B1841" t="s">
        <v>144</v>
      </c>
      <c r="C1841" s="7" t="s">
        <v>3</v>
      </c>
      <c r="D1841" t="s">
        <v>28</v>
      </c>
      <c r="E1841" t="s">
        <v>34</v>
      </c>
      <c r="F1841" t="s">
        <v>146</v>
      </c>
      <c r="G1841">
        <v>2016</v>
      </c>
      <c r="H1841" s="9">
        <v>1.6626059721500001E-2</v>
      </c>
      <c r="I1841" s="9">
        <v>1.7558384864899999E-2</v>
      </c>
      <c r="J1841" s="9">
        <v>1.5800357075699999E-2</v>
      </c>
    </row>
    <row r="1842" spans="1:10" x14ac:dyDescent="0.25">
      <c r="A1842" t="s">
        <v>39</v>
      </c>
      <c r="B1842" t="s">
        <v>144</v>
      </c>
      <c r="C1842" s="7" t="s">
        <v>1</v>
      </c>
      <c r="D1842" t="s">
        <v>28</v>
      </c>
      <c r="E1842" t="s">
        <v>34</v>
      </c>
      <c r="F1842" t="s">
        <v>7</v>
      </c>
      <c r="G1842">
        <v>2016</v>
      </c>
      <c r="H1842" s="9">
        <v>41.762465076200002</v>
      </c>
      <c r="I1842" s="9">
        <v>55.4546287756</v>
      </c>
      <c r="J1842" s="9">
        <v>37.406258101799999</v>
      </c>
    </row>
    <row r="1843" spans="1:10" x14ac:dyDescent="0.25">
      <c r="A1843" t="s">
        <v>39</v>
      </c>
      <c r="B1843" t="s">
        <v>144</v>
      </c>
      <c r="C1843" s="7" t="s">
        <v>3</v>
      </c>
      <c r="D1843" t="s">
        <v>28</v>
      </c>
      <c r="E1843" t="s">
        <v>34</v>
      </c>
      <c r="F1843" t="s">
        <v>7</v>
      </c>
      <c r="G1843">
        <v>2016</v>
      </c>
      <c r="H1843" s="9">
        <v>1660.9377231399999</v>
      </c>
      <c r="I1843" s="9">
        <v>1754.04968738</v>
      </c>
      <c r="J1843" s="9">
        <v>1578.6432618599999</v>
      </c>
    </row>
    <row r="1844" spans="1:10" x14ac:dyDescent="0.25">
      <c r="A1844" t="s">
        <v>39</v>
      </c>
      <c r="B1844" t="s">
        <v>144</v>
      </c>
      <c r="C1844" s="7" t="s">
        <v>1</v>
      </c>
      <c r="D1844" t="s">
        <v>147</v>
      </c>
      <c r="E1844" t="s">
        <v>34</v>
      </c>
      <c r="F1844" t="s">
        <v>97</v>
      </c>
      <c r="G1844">
        <v>2016</v>
      </c>
      <c r="H1844" s="9">
        <v>30.2176481067</v>
      </c>
      <c r="I1844" s="9">
        <v>41.916363582499997</v>
      </c>
      <c r="J1844" s="9">
        <v>26.6649424766</v>
      </c>
    </row>
    <row r="1845" spans="1:10" x14ac:dyDescent="0.25">
      <c r="A1845" t="s">
        <v>39</v>
      </c>
      <c r="B1845" t="s">
        <v>144</v>
      </c>
      <c r="C1845" s="7" t="s">
        <v>3</v>
      </c>
      <c r="D1845" t="s">
        <v>147</v>
      </c>
      <c r="E1845" t="s">
        <v>34</v>
      </c>
      <c r="F1845" t="s">
        <v>97</v>
      </c>
      <c r="G1845">
        <v>2016</v>
      </c>
      <c r="H1845" s="9">
        <v>1380.09665922</v>
      </c>
      <c r="I1845" s="9">
        <v>1463.3311299300001</v>
      </c>
      <c r="J1845" s="9">
        <v>1307.4151808500001</v>
      </c>
    </row>
    <row r="1846" spans="1:10" x14ac:dyDescent="0.25">
      <c r="A1846" t="s">
        <v>39</v>
      </c>
      <c r="B1846" t="s">
        <v>144</v>
      </c>
      <c r="C1846" s="7" t="s">
        <v>1</v>
      </c>
      <c r="D1846" t="s">
        <v>147</v>
      </c>
      <c r="E1846" t="s">
        <v>34</v>
      </c>
      <c r="F1846" t="s">
        <v>146</v>
      </c>
      <c r="G1846">
        <v>2016</v>
      </c>
      <c r="H1846" s="9">
        <v>5.0171805403300004E-4</v>
      </c>
      <c r="I1846" s="9">
        <v>6.9594735106000001E-4</v>
      </c>
      <c r="J1846" s="9">
        <v>4.4269202112499998E-4</v>
      </c>
    </row>
    <row r="1847" spans="1:10" x14ac:dyDescent="0.25">
      <c r="A1847" t="s">
        <v>39</v>
      </c>
      <c r="B1847" t="s">
        <v>144</v>
      </c>
      <c r="C1847" s="7" t="s">
        <v>3</v>
      </c>
      <c r="D1847" t="s">
        <v>147</v>
      </c>
      <c r="E1847" t="s">
        <v>34</v>
      </c>
      <c r="F1847" t="s">
        <v>146</v>
      </c>
      <c r="G1847">
        <v>2016</v>
      </c>
      <c r="H1847" s="9">
        <v>1.81236353153E-2</v>
      </c>
      <c r="I1847" s="9">
        <v>1.9218650663399998E-2</v>
      </c>
      <c r="J1847" s="9">
        <v>1.7170698911099999E-2</v>
      </c>
    </row>
    <row r="1848" spans="1:10" x14ac:dyDescent="0.25">
      <c r="A1848" t="s">
        <v>39</v>
      </c>
      <c r="B1848" t="s">
        <v>144</v>
      </c>
      <c r="C1848" s="7" t="s">
        <v>1</v>
      </c>
      <c r="D1848" t="s">
        <v>147</v>
      </c>
      <c r="E1848" t="s">
        <v>34</v>
      </c>
      <c r="F1848" t="s">
        <v>7</v>
      </c>
      <c r="G1848">
        <v>2016</v>
      </c>
      <c r="H1848" s="9">
        <v>50.136988140900002</v>
      </c>
      <c r="I1848" s="9">
        <v>69.547445136099995</v>
      </c>
      <c r="J1848" s="9">
        <v>44.242354666600001</v>
      </c>
    </row>
    <row r="1849" spans="1:10" x14ac:dyDescent="0.25">
      <c r="A1849" t="s">
        <v>39</v>
      </c>
      <c r="B1849" t="s">
        <v>144</v>
      </c>
      <c r="C1849" s="7" t="s">
        <v>3</v>
      </c>
      <c r="D1849" t="s">
        <v>147</v>
      </c>
      <c r="E1849" t="s">
        <v>34</v>
      </c>
      <c r="F1849" t="s">
        <v>7</v>
      </c>
      <c r="G1849">
        <v>2016</v>
      </c>
      <c r="H1849" s="9">
        <v>1811.28141035</v>
      </c>
      <c r="I1849" s="9">
        <v>1920.5208962199999</v>
      </c>
      <c r="J1849" s="9">
        <v>1715.89199704</v>
      </c>
    </row>
    <row r="1850" spans="1:10" x14ac:dyDescent="0.25">
      <c r="A1850" t="s">
        <v>39</v>
      </c>
      <c r="B1850" t="s">
        <v>144</v>
      </c>
      <c r="C1850" s="7" t="s">
        <v>1</v>
      </c>
      <c r="D1850" t="s">
        <v>148</v>
      </c>
      <c r="E1850" t="s">
        <v>34</v>
      </c>
      <c r="F1850" t="s">
        <v>97</v>
      </c>
      <c r="G1850">
        <v>2016</v>
      </c>
      <c r="H1850" s="9">
        <v>18.433008269399998</v>
      </c>
      <c r="I1850" s="9">
        <v>22.533567715699999</v>
      </c>
      <c r="J1850" s="9">
        <v>17.1373202292</v>
      </c>
    </row>
    <row r="1851" spans="1:10" x14ac:dyDescent="0.25">
      <c r="A1851" t="s">
        <v>39</v>
      </c>
      <c r="B1851" t="s">
        <v>144</v>
      </c>
      <c r="C1851" s="7" t="s">
        <v>3</v>
      </c>
      <c r="D1851" t="s">
        <v>148</v>
      </c>
      <c r="E1851" t="s">
        <v>34</v>
      </c>
      <c r="F1851" t="s">
        <v>97</v>
      </c>
      <c r="G1851">
        <v>2016</v>
      </c>
      <c r="H1851" s="9">
        <v>1125.93129595</v>
      </c>
      <c r="I1851" s="9">
        <v>1186.08094742</v>
      </c>
      <c r="J1851" s="9">
        <v>1071.4613345400001</v>
      </c>
    </row>
    <row r="1852" spans="1:10" x14ac:dyDescent="0.25">
      <c r="A1852" t="s">
        <v>39</v>
      </c>
      <c r="B1852" t="s">
        <v>144</v>
      </c>
      <c r="C1852" s="7" t="s">
        <v>1</v>
      </c>
      <c r="D1852" t="s">
        <v>148</v>
      </c>
      <c r="E1852" t="s">
        <v>34</v>
      </c>
      <c r="F1852" t="s">
        <v>146</v>
      </c>
      <c r="G1852">
        <v>2016</v>
      </c>
      <c r="H1852" s="9">
        <v>5.2139165387100005E-4</v>
      </c>
      <c r="I1852" s="9">
        <v>6.3737034730099998E-4</v>
      </c>
      <c r="J1852" s="9">
        <v>4.8476759904900001E-4</v>
      </c>
    </row>
    <row r="1853" spans="1:10" x14ac:dyDescent="0.25">
      <c r="A1853" t="s">
        <v>39</v>
      </c>
      <c r="B1853" t="s">
        <v>144</v>
      </c>
      <c r="C1853" s="7" t="s">
        <v>3</v>
      </c>
      <c r="D1853" t="s">
        <v>148</v>
      </c>
      <c r="E1853" t="s">
        <v>34</v>
      </c>
      <c r="F1853" t="s">
        <v>146</v>
      </c>
      <c r="G1853">
        <v>2016</v>
      </c>
      <c r="H1853" s="9">
        <v>2.1098086681400001E-2</v>
      </c>
      <c r="I1853" s="9">
        <v>2.2224735546100001E-2</v>
      </c>
      <c r="J1853" s="9">
        <v>2.0078140140800001E-2</v>
      </c>
    </row>
    <row r="1854" spans="1:10" x14ac:dyDescent="0.25">
      <c r="A1854" t="s">
        <v>39</v>
      </c>
      <c r="B1854" t="s">
        <v>144</v>
      </c>
      <c r="C1854" s="7" t="s">
        <v>1</v>
      </c>
      <c r="D1854" t="s">
        <v>148</v>
      </c>
      <c r="E1854" t="s">
        <v>34</v>
      </c>
      <c r="F1854" t="s">
        <v>7</v>
      </c>
      <c r="G1854">
        <v>2016</v>
      </c>
      <c r="H1854" s="9">
        <v>52.115928462500001</v>
      </c>
      <c r="I1854" s="9">
        <v>63.709503403399999</v>
      </c>
      <c r="J1854" s="9">
        <v>48.452609690599999</v>
      </c>
    </row>
    <row r="1855" spans="1:10" x14ac:dyDescent="0.25">
      <c r="A1855" t="s">
        <v>39</v>
      </c>
      <c r="B1855" t="s">
        <v>144</v>
      </c>
      <c r="C1855" s="7" t="s">
        <v>3</v>
      </c>
      <c r="D1855" t="s">
        <v>148</v>
      </c>
      <c r="E1855" t="s">
        <v>34</v>
      </c>
      <c r="F1855" t="s">
        <v>7</v>
      </c>
      <c r="G1855">
        <v>2016</v>
      </c>
      <c r="H1855" s="9">
        <v>2109.0014905499902</v>
      </c>
      <c r="I1855" s="9">
        <v>2221.6688487199999</v>
      </c>
      <c r="J1855" s="9">
        <v>2006.97285859</v>
      </c>
    </row>
    <row r="1856" spans="1:10" x14ac:dyDescent="0.25">
      <c r="A1856" t="s">
        <v>39</v>
      </c>
      <c r="B1856" t="s">
        <v>144</v>
      </c>
      <c r="C1856" s="7" t="s">
        <v>1</v>
      </c>
      <c r="D1856" t="s">
        <v>149</v>
      </c>
      <c r="E1856" t="s">
        <v>34</v>
      </c>
      <c r="F1856" t="s">
        <v>97</v>
      </c>
      <c r="G1856">
        <v>2016</v>
      </c>
      <c r="H1856" s="9">
        <v>10.1234534346</v>
      </c>
      <c r="I1856" s="9">
        <v>13.510536504599999</v>
      </c>
      <c r="J1856" s="9">
        <v>8.5698328163900008</v>
      </c>
    </row>
    <row r="1857" spans="1:10" x14ac:dyDescent="0.25">
      <c r="A1857" t="s">
        <v>39</v>
      </c>
      <c r="B1857" t="s">
        <v>144</v>
      </c>
      <c r="C1857" s="7" t="s">
        <v>3</v>
      </c>
      <c r="D1857" t="s">
        <v>149</v>
      </c>
      <c r="E1857" t="s">
        <v>34</v>
      </c>
      <c r="F1857" t="s">
        <v>97</v>
      </c>
      <c r="G1857">
        <v>2016</v>
      </c>
      <c r="H1857" s="9">
        <v>768.36302505799995</v>
      </c>
      <c r="I1857" s="9">
        <v>812.56172340199998</v>
      </c>
      <c r="J1857" s="9">
        <v>734.96124070500002</v>
      </c>
    </row>
    <row r="1858" spans="1:10" x14ac:dyDescent="0.25">
      <c r="A1858" t="s">
        <v>39</v>
      </c>
      <c r="B1858" t="s">
        <v>144</v>
      </c>
      <c r="C1858" s="7" t="s">
        <v>1</v>
      </c>
      <c r="D1858" t="s">
        <v>149</v>
      </c>
      <c r="E1858" t="s">
        <v>34</v>
      </c>
      <c r="F1858" t="s">
        <v>146</v>
      </c>
      <c r="G1858">
        <v>2016</v>
      </c>
      <c r="H1858" s="9">
        <v>6.8636157944800002E-4</v>
      </c>
      <c r="I1858" s="9">
        <v>9.1605673507300003E-4</v>
      </c>
      <c r="J1858" s="9">
        <v>5.8097851202900004E-4</v>
      </c>
    </row>
    <row r="1859" spans="1:10" x14ac:dyDescent="0.25">
      <c r="A1859" t="s">
        <v>39</v>
      </c>
      <c r="B1859" t="s">
        <v>144</v>
      </c>
      <c r="C1859" s="7" t="s">
        <v>3</v>
      </c>
      <c r="D1859" t="s">
        <v>149</v>
      </c>
      <c r="E1859" t="s">
        <v>34</v>
      </c>
      <c r="F1859" t="s">
        <v>146</v>
      </c>
      <c r="G1859">
        <v>2016</v>
      </c>
      <c r="H1859" s="9">
        <v>2.4769924085800001E-2</v>
      </c>
      <c r="I1859" s="9">
        <v>2.6195297761400001E-2</v>
      </c>
      <c r="J1859" s="9">
        <v>2.3693727231500001E-2</v>
      </c>
    </row>
    <row r="1860" spans="1:10" x14ac:dyDescent="0.25">
      <c r="A1860" t="s">
        <v>39</v>
      </c>
      <c r="B1860" t="s">
        <v>144</v>
      </c>
      <c r="C1860" s="7" t="s">
        <v>1</v>
      </c>
      <c r="D1860" t="s">
        <v>149</v>
      </c>
      <c r="E1860" t="s">
        <v>34</v>
      </c>
      <c r="F1860" t="s">
        <v>7</v>
      </c>
      <c r="G1860">
        <v>2016</v>
      </c>
      <c r="H1860" s="9">
        <v>68.612086233599996</v>
      </c>
      <c r="I1860" s="9">
        <v>91.568169074300002</v>
      </c>
      <c r="J1860" s="9">
        <v>58.082364086899901</v>
      </c>
    </row>
    <row r="1861" spans="1:10" x14ac:dyDescent="0.25">
      <c r="A1861" t="s">
        <v>39</v>
      </c>
      <c r="B1861" t="s">
        <v>144</v>
      </c>
      <c r="C1861" s="7" t="s">
        <v>3</v>
      </c>
      <c r="D1861" t="s">
        <v>149</v>
      </c>
      <c r="E1861" t="s">
        <v>34</v>
      </c>
      <c r="F1861" t="s">
        <v>7</v>
      </c>
      <c r="G1861">
        <v>2016</v>
      </c>
      <c r="H1861" s="9">
        <v>2476.3049515299999</v>
      </c>
      <c r="I1861" s="9">
        <v>2618.7499312999998</v>
      </c>
      <c r="J1861" s="9">
        <v>2368.6566117699999</v>
      </c>
    </row>
    <row r="1862" spans="1:10" x14ac:dyDescent="0.25">
      <c r="A1862" t="s">
        <v>39</v>
      </c>
      <c r="B1862" t="s">
        <v>144</v>
      </c>
      <c r="C1862" s="7" t="s">
        <v>1</v>
      </c>
      <c r="D1862" t="s">
        <v>150</v>
      </c>
      <c r="E1862" t="s">
        <v>34</v>
      </c>
      <c r="F1862" t="s">
        <v>97</v>
      </c>
      <c r="G1862">
        <v>2016</v>
      </c>
      <c r="H1862" s="9">
        <v>2.7065011970000001</v>
      </c>
      <c r="I1862" s="9">
        <v>3.5169424953899999</v>
      </c>
      <c r="J1862" s="9">
        <v>2.2610743686100001</v>
      </c>
    </row>
    <row r="1863" spans="1:10" x14ac:dyDescent="0.25">
      <c r="A1863" t="s">
        <v>39</v>
      </c>
      <c r="B1863" t="s">
        <v>144</v>
      </c>
      <c r="C1863" s="7" t="s">
        <v>3</v>
      </c>
      <c r="D1863" t="s">
        <v>150</v>
      </c>
      <c r="E1863" t="s">
        <v>34</v>
      </c>
      <c r="F1863" t="s">
        <v>97</v>
      </c>
      <c r="G1863">
        <v>2016</v>
      </c>
      <c r="H1863" s="9">
        <v>295.80620778700001</v>
      </c>
      <c r="I1863" s="9">
        <v>308.46046566000001</v>
      </c>
      <c r="J1863" s="9">
        <v>284.48022684599999</v>
      </c>
    </row>
    <row r="1864" spans="1:10" x14ac:dyDescent="0.25">
      <c r="A1864" t="s">
        <v>39</v>
      </c>
      <c r="B1864" t="s">
        <v>144</v>
      </c>
      <c r="C1864" s="7" t="s">
        <v>1</v>
      </c>
      <c r="D1864" t="s">
        <v>150</v>
      </c>
      <c r="E1864" t="s">
        <v>34</v>
      </c>
      <c r="F1864" t="s">
        <v>146</v>
      </c>
      <c r="G1864">
        <v>2016</v>
      </c>
      <c r="H1864" s="9">
        <v>9.945270381910001E-4</v>
      </c>
      <c r="I1864" s="9">
        <v>1.2923921946200001E-3</v>
      </c>
      <c r="J1864" s="9">
        <v>8.3084164506599999E-4</v>
      </c>
    </row>
    <row r="1865" spans="1:10" x14ac:dyDescent="0.25">
      <c r="A1865" t="s">
        <v>39</v>
      </c>
      <c r="B1865" t="s">
        <v>144</v>
      </c>
      <c r="C1865" s="7" t="s">
        <v>3</v>
      </c>
      <c r="D1865" t="s">
        <v>150</v>
      </c>
      <c r="E1865" t="s">
        <v>34</v>
      </c>
      <c r="F1865" t="s">
        <v>146</v>
      </c>
      <c r="G1865">
        <v>2016</v>
      </c>
      <c r="H1865" s="9">
        <v>3.2406524063E-2</v>
      </c>
      <c r="I1865" s="9">
        <v>3.3793206595999999E-2</v>
      </c>
      <c r="J1865" s="9">
        <v>3.1166812353299999E-2</v>
      </c>
    </row>
    <row r="1866" spans="1:10" x14ac:dyDescent="0.25">
      <c r="A1866" t="s">
        <v>39</v>
      </c>
      <c r="B1866" t="s">
        <v>144</v>
      </c>
      <c r="C1866" s="7" t="s">
        <v>1</v>
      </c>
      <c r="D1866" t="s">
        <v>150</v>
      </c>
      <c r="E1866" t="s">
        <v>34</v>
      </c>
      <c r="F1866" t="s">
        <v>7</v>
      </c>
      <c r="G1866">
        <v>2016</v>
      </c>
      <c r="H1866" s="9">
        <v>99.406330256299995</v>
      </c>
      <c r="I1866" s="9">
        <v>129.17280346199999</v>
      </c>
      <c r="J1866" s="9">
        <v>83.046372072300002</v>
      </c>
    </row>
    <row r="1867" spans="1:10" x14ac:dyDescent="0.25">
      <c r="A1867" t="s">
        <v>39</v>
      </c>
      <c r="B1867" t="s">
        <v>144</v>
      </c>
      <c r="C1867" s="7" t="s">
        <v>3</v>
      </c>
      <c r="D1867" t="s">
        <v>150</v>
      </c>
      <c r="E1867" t="s">
        <v>34</v>
      </c>
      <c r="F1867" t="s">
        <v>7</v>
      </c>
      <c r="G1867">
        <v>2016</v>
      </c>
      <c r="H1867" s="9">
        <v>3239.7284992299901</v>
      </c>
      <c r="I1867" s="9">
        <v>3378.3204516199999</v>
      </c>
      <c r="J1867" s="9">
        <v>3115.6841003300001</v>
      </c>
    </row>
    <row r="1868" spans="1:10" x14ac:dyDescent="0.25">
      <c r="A1868" t="s">
        <v>39</v>
      </c>
      <c r="B1868" t="s">
        <v>144</v>
      </c>
      <c r="C1868" s="7" t="s">
        <v>1</v>
      </c>
      <c r="D1868" t="s">
        <v>145</v>
      </c>
      <c r="E1868" t="s">
        <v>35</v>
      </c>
      <c r="F1868" t="s">
        <v>97</v>
      </c>
      <c r="G1868">
        <v>2016</v>
      </c>
      <c r="H1868" s="9">
        <v>0</v>
      </c>
      <c r="I1868" s="9">
        <v>0</v>
      </c>
      <c r="J1868" s="9">
        <v>0</v>
      </c>
    </row>
    <row r="1869" spans="1:10" x14ac:dyDescent="0.25">
      <c r="A1869" t="s">
        <v>39</v>
      </c>
      <c r="B1869" t="s">
        <v>144</v>
      </c>
      <c r="C1869" s="7" t="s">
        <v>3</v>
      </c>
      <c r="D1869" t="s">
        <v>145</v>
      </c>
      <c r="E1869" t="s">
        <v>35</v>
      </c>
      <c r="F1869" t="s">
        <v>97</v>
      </c>
      <c r="G1869">
        <v>2016</v>
      </c>
      <c r="H1869" s="9">
        <v>0</v>
      </c>
      <c r="I1869" s="9">
        <v>0</v>
      </c>
      <c r="J1869" s="9">
        <v>0</v>
      </c>
    </row>
    <row r="1870" spans="1:10" x14ac:dyDescent="0.25">
      <c r="A1870" t="s">
        <v>39</v>
      </c>
      <c r="B1870" t="s">
        <v>144</v>
      </c>
      <c r="C1870" s="7" t="s">
        <v>1</v>
      </c>
      <c r="D1870" t="s">
        <v>145</v>
      </c>
      <c r="E1870" t="s">
        <v>35</v>
      </c>
      <c r="F1870" t="s">
        <v>146</v>
      </c>
      <c r="G1870">
        <v>2016</v>
      </c>
      <c r="H1870" s="9">
        <v>0</v>
      </c>
      <c r="I1870" s="9">
        <v>0</v>
      </c>
      <c r="J1870" s="9">
        <v>0</v>
      </c>
    </row>
    <row r="1871" spans="1:10" x14ac:dyDescent="0.25">
      <c r="A1871" t="s">
        <v>39</v>
      </c>
      <c r="B1871" t="s">
        <v>144</v>
      </c>
      <c r="C1871" s="7" t="s">
        <v>3</v>
      </c>
      <c r="D1871" t="s">
        <v>145</v>
      </c>
      <c r="E1871" t="s">
        <v>35</v>
      </c>
      <c r="F1871" t="s">
        <v>146</v>
      </c>
      <c r="G1871">
        <v>2016</v>
      </c>
      <c r="H1871" s="9">
        <v>0</v>
      </c>
      <c r="I1871" s="9">
        <v>0</v>
      </c>
      <c r="J1871" s="9">
        <v>0</v>
      </c>
    </row>
    <row r="1872" spans="1:10" x14ac:dyDescent="0.25">
      <c r="A1872" t="s">
        <v>39</v>
      </c>
      <c r="B1872" t="s">
        <v>144</v>
      </c>
      <c r="C1872" s="7" t="s">
        <v>1</v>
      </c>
      <c r="D1872" t="s">
        <v>145</v>
      </c>
      <c r="E1872" t="s">
        <v>35</v>
      </c>
      <c r="F1872" t="s">
        <v>7</v>
      </c>
      <c r="G1872">
        <v>2016</v>
      </c>
      <c r="H1872" s="9">
        <v>0</v>
      </c>
      <c r="I1872" s="9">
        <v>0</v>
      </c>
      <c r="J1872" s="9">
        <v>0</v>
      </c>
    </row>
    <row r="1873" spans="1:10" x14ac:dyDescent="0.25">
      <c r="A1873" t="s">
        <v>39</v>
      </c>
      <c r="B1873" t="s">
        <v>144</v>
      </c>
      <c r="C1873" s="7" t="s">
        <v>3</v>
      </c>
      <c r="D1873" t="s">
        <v>145</v>
      </c>
      <c r="E1873" t="s">
        <v>35</v>
      </c>
      <c r="F1873" t="s">
        <v>7</v>
      </c>
      <c r="G1873">
        <v>2016</v>
      </c>
      <c r="H1873" s="9">
        <v>0</v>
      </c>
      <c r="I1873" s="9">
        <v>0</v>
      </c>
      <c r="J1873" s="9">
        <v>0</v>
      </c>
    </row>
    <row r="1874" spans="1:10" x14ac:dyDescent="0.25">
      <c r="A1874" t="s">
        <v>39</v>
      </c>
      <c r="B1874" t="s">
        <v>144</v>
      </c>
      <c r="C1874" s="7" t="s">
        <v>1</v>
      </c>
      <c r="D1874" t="s">
        <v>14</v>
      </c>
      <c r="E1874" t="s">
        <v>35</v>
      </c>
      <c r="F1874" t="s">
        <v>97</v>
      </c>
      <c r="G1874">
        <v>2016</v>
      </c>
      <c r="H1874" s="9">
        <v>0</v>
      </c>
      <c r="I1874" s="9">
        <v>0</v>
      </c>
      <c r="J1874" s="9">
        <v>0</v>
      </c>
    </row>
    <row r="1875" spans="1:10" x14ac:dyDescent="0.25">
      <c r="A1875" t="s">
        <v>39</v>
      </c>
      <c r="B1875" t="s">
        <v>144</v>
      </c>
      <c r="C1875" s="7" t="s">
        <v>3</v>
      </c>
      <c r="D1875" t="s">
        <v>14</v>
      </c>
      <c r="E1875" t="s">
        <v>35</v>
      </c>
      <c r="F1875" t="s">
        <v>97</v>
      </c>
      <c r="G1875">
        <v>2016</v>
      </c>
      <c r="H1875" s="9">
        <v>0</v>
      </c>
      <c r="I1875" s="9">
        <v>0</v>
      </c>
      <c r="J1875" s="9">
        <v>0</v>
      </c>
    </row>
    <row r="1876" spans="1:10" x14ac:dyDescent="0.25">
      <c r="A1876" t="s">
        <v>39</v>
      </c>
      <c r="B1876" t="s">
        <v>144</v>
      </c>
      <c r="C1876" s="7" t="s">
        <v>1</v>
      </c>
      <c r="D1876" t="s">
        <v>14</v>
      </c>
      <c r="E1876" t="s">
        <v>35</v>
      </c>
      <c r="F1876" t="s">
        <v>146</v>
      </c>
      <c r="G1876">
        <v>2016</v>
      </c>
      <c r="H1876" s="9">
        <v>0</v>
      </c>
      <c r="I1876" s="9">
        <v>0</v>
      </c>
      <c r="J1876" s="9">
        <v>0</v>
      </c>
    </row>
    <row r="1877" spans="1:10" x14ac:dyDescent="0.25">
      <c r="A1877" t="s">
        <v>39</v>
      </c>
      <c r="B1877" t="s">
        <v>144</v>
      </c>
      <c r="C1877" s="7" t="s">
        <v>3</v>
      </c>
      <c r="D1877" t="s">
        <v>14</v>
      </c>
      <c r="E1877" t="s">
        <v>35</v>
      </c>
      <c r="F1877" t="s">
        <v>146</v>
      </c>
      <c r="G1877">
        <v>2016</v>
      </c>
      <c r="H1877" s="9">
        <v>0</v>
      </c>
      <c r="I1877" s="9">
        <v>0</v>
      </c>
      <c r="J1877" s="9">
        <v>0</v>
      </c>
    </row>
    <row r="1878" spans="1:10" x14ac:dyDescent="0.25">
      <c r="A1878" t="s">
        <v>39</v>
      </c>
      <c r="B1878" t="s">
        <v>144</v>
      </c>
      <c r="C1878" s="7" t="s">
        <v>1</v>
      </c>
      <c r="D1878" t="s">
        <v>14</v>
      </c>
      <c r="E1878" t="s">
        <v>35</v>
      </c>
      <c r="F1878" t="s">
        <v>7</v>
      </c>
      <c r="G1878">
        <v>2016</v>
      </c>
      <c r="H1878" s="9">
        <v>0</v>
      </c>
      <c r="I1878" s="9">
        <v>0</v>
      </c>
      <c r="J1878" s="9">
        <v>0</v>
      </c>
    </row>
    <row r="1879" spans="1:10" x14ac:dyDescent="0.25">
      <c r="A1879" t="s">
        <v>39</v>
      </c>
      <c r="B1879" t="s">
        <v>144</v>
      </c>
      <c r="C1879" s="7" t="s">
        <v>3</v>
      </c>
      <c r="D1879" t="s">
        <v>14</v>
      </c>
      <c r="E1879" t="s">
        <v>35</v>
      </c>
      <c r="F1879" t="s">
        <v>7</v>
      </c>
      <c r="G1879">
        <v>2016</v>
      </c>
      <c r="H1879" s="9">
        <v>0</v>
      </c>
      <c r="I1879" s="9">
        <v>0</v>
      </c>
      <c r="J1879" s="9">
        <v>0</v>
      </c>
    </row>
    <row r="1880" spans="1:10" x14ac:dyDescent="0.25">
      <c r="A1880" t="s">
        <v>39</v>
      </c>
      <c r="B1880" t="s">
        <v>144</v>
      </c>
      <c r="C1880" s="7" t="s">
        <v>1</v>
      </c>
      <c r="D1880" t="s">
        <v>15</v>
      </c>
      <c r="E1880" t="s">
        <v>35</v>
      </c>
      <c r="F1880" t="s">
        <v>97</v>
      </c>
      <c r="G1880">
        <v>2016</v>
      </c>
      <c r="H1880" s="9">
        <v>0</v>
      </c>
      <c r="I1880" s="9">
        <v>0</v>
      </c>
      <c r="J1880" s="9">
        <v>0</v>
      </c>
    </row>
    <row r="1881" spans="1:10" x14ac:dyDescent="0.25">
      <c r="A1881" t="s">
        <v>39</v>
      </c>
      <c r="B1881" t="s">
        <v>144</v>
      </c>
      <c r="C1881" s="7" t="s">
        <v>3</v>
      </c>
      <c r="D1881" t="s">
        <v>15</v>
      </c>
      <c r="E1881" t="s">
        <v>35</v>
      </c>
      <c r="F1881" t="s">
        <v>97</v>
      </c>
      <c r="G1881">
        <v>2016</v>
      </c>
      <c r="H1881" s="9">
        <v>0</v>
      </c>
      <c r="I1881" s="9">
        <v>0</v>
      </c>
      <c r="J1881" s="9">
        <v>0</v>
      </c>
    </row>
    <row r="1882" spans="1:10" x14ac:dyDescent="0.25">
      <c r="A1882" t="s">
        <v>39</v>
      </c>
      <c r="B1882" t="s">
        <v>144</v>
      </c>
      <c r="C1882" s="7" t="s">
        <v>1</v>
      </c>
      <c r="D1882" t="s">
        <v>15</v>
      </c>
      <c r="E1882" t="s">
        <v>35</v>
      </c>
      <c r="F1882" t="s">
        <v>146</v>
      </c>
      <c r="G1882">
        <v>2016</v>
      </c>
      <c r="H1882" s="9">
        <v>0</v>
      </c>
      <c r="I1882" s="9">
        <v>0</v>
      </c>
      <c r="J1882" s="9">
        <v>0</v>
      </c>
    </row>
    <row r="1883" spans="1:10" x14ac:dyDescent="0.25">
      <c r="A1883" t="s">
        <v>39</v>
      </c>
      <c r="B1883" t="s">
        <v>144</v>
      </c>
      <c r="C1883" s="7" t="s">
        <v>3</v>
      </c>
      <c r="D1883" t="s">
        <v>15</v>
      </c>
      <c r="E1883" t="s">
        <v>35</v>
      </c>
      <c r="F1883" t="s">
        <v>146</v>
      </c>
      <c r="G1883">
        <v>2016</v>
      </c>
      <c r="H1883" s="9">
        <v>0</v>
      </c>
      <c r="I1883" s="9">
        <v>0</v>
      </c>
      <c r="J1883" s="9">
        <v>0</v>
      </c>
    </row>
    <row r="1884" spans="1:10" x14ac:dyDescent="0.25">
      <c r="A1884" t="s">
        <v>39</v>
      </c>
      <c r="B1884" t="s">
        <v>144</v>
      </c>
      <c r="C1884" s="7" t="s">
        <v>1</v>
      </c>
      <c r="D1884" t="s">
        <v>15</v>
      </c>
      <c r="E1884" t="s">
        <v>35</v>
      </c>
      <c r="F1884" t="s">
        <v>7</v>
      </c>
      <c r="G1884">
        <v>2016</v>
      </c>
      <c r="H1884" s="9">
        <v>0</v>
      </c>
      <c r="I1884" s="9">
        <v>0</v>
      </c>
      <c r="J1884" s="9">
        <v>0</v>
      </c>
    </row>
    <row r="1885" spans="1:10" x14ac:dyDescent="0.25">
      <c r="A1885" t="s">
        <v>39</v>
      </c>
      <c r="B1885" t="s">
        <v>144</v>
      </c>
      <c r="C1885" s="7" t="s">
        <v>3</v>
      </c>
      <c r="D1885" t="s">
        <v>15</v>
      </c>
      <c r="E1885" t="s">
        <v>35</v>
      </c>
      <c r="F1885" t="s">
        <v>7</v>
      </c>
      <c r="G1885">
        <v>2016</v>
      </c>
      <c r="H1885" s="9">
        <v>0</v>
      </c>
      <c r="I1885" s="9">
        <v>0</v>
      </c>
      <c r="J1885" s="9">
        <v>0</v>
      </c>
    </row>
    <row r="1886" spans="1:10" x14ac:dyDescent="0.25">
      <c r="A1886" t="s">
        <v>39</v>
      </c>
      <c r="B1886" t="s">
        <v>144</v>
      </c>
      <c r="C1886" s="7" t="s">
        <v>1</v>
      </c>
      <c r="D1886" t="s">
        <v>16</v>
      </c>
      <c r="E1886" t="s">
        <v>35</v>
      </c>
      <c r="F1886" t="s">
        <v>97</v>
      </c>
      <c r="G1886">
        <v>2016</v>
      </c>
      <c r="H1886" s="9">
        <v>1.23858256282</v>
      </c>
      <c r="I1886" s="9">
        <v>1.3297583966099999</v>
      </c>
      <c r="J1886" s="9">
        <v>1.1532095603800001</v>
      </c>
    </row>
    <row r="1887" spans="1:10" x14ac:dyDescent="0.25">
      <c r="A1887" t="s">
        <v>39</v>
      </c>
      <c r="B1887" t="s">
        <v>144</v>
      </c>
      <c r="C1887" s="7" t="s">
        <v>3</v>
      </c>
      <c r="D1887" t="s">
        <v>16</v>
      </c>
      <c r="E1887" t="s">
        <v>35</v>
      </c>
      <c r="F1887" t="s">
        <v>97</v>
      </c>
      <c r="G1887">
        <v>2016</v>
      </c>
      <c r="H1887" s="9">
        <v>0.712205130992</v>
      </c>
      <c r="I1887" s="9">
        <v>0.782100408744</v>
      </c>
      <c r="J1887" s="9">
        <v>0.66296902700000004</v>
      </c>
    </row>
    <row r="1888" spans="1:10" x14ac:dyDescent="0.25">
      <c r="A1888" t="s">
        <v>39</v>
      </c>
      <c r="B1888" t="s">
        <v>144</v>
      </c>
      <c r="C1888" s="7" t="s">
        <v>1</v>
      </c>
      <c r="D1888" t="s">
        <v>16</v>
      </c>
      <c r="E1888" t="s">
        <v>35</v>
      </c>
      <c r="F1888" t="s">
        <v>146</v>
      </c>
      <c r="G1888">
        <v>2016</v>
      </c>
      <c r="H1888" s="9">
        <v>5.4759286584000002E-6</v>
      </c>
      <c r="I1888" s="9">
        <v>5.9064784658999999E-6</v>
      </c>
      <c r="J1888" s="9">
        <v>5.0792543834100004E-6</v>
      </c>
    </row>
    <row r="1889" spans="1:10" x14ac:dyDescent="0.25">
      <c r="A1889" t="s">
        <v>39</v>
      </c>
      <c r="B1889" t="s">
        <v>144</v>
      </c>
      <c r="C1889" s="7" t="s">
        <v>3</v>
      </c>
      <c r="D1889" t="s">
        <v>16</v>
      </c>
      <c r="E1889" t="s">
        <v>35</v>
      </c>
      <c r="F1889" t="s">
        <v>146</v>
      </c>
      <c r="G1889">
        <v>2016</v>
      </c>
      <c r="H1889" s="9">
        <v>3.1878920427100001E-6</v>
      </c>
      <c r="I1889" s="9">
        <v>3.5015411591100001E-6</v>
      </c>
      <c r="J1889" s="9">
        <v>2.9672726272899998E-6</v>
      </c>
    </row>
    <row r="1890" spans="1:10" x14ac:dyDescent="0.25">
      <c r="A1890" t="s">
        <v>39</v>
      </c>
      <c r="B1890" t="s">
        <v>144</v>
      </c>
      <c r="C1890" s="7" t="s">
        <v>1</v>
      </c>
      <c r="D1890" t="s">
        <v>16</v>
      </c>
      <c r="E1890" t="s">
        <v>35</v>
      </c>
      <c r="F1890" t="s">
        <v>7</v>
      </c>
      <c r="G1890">
        <v>2016</v>
      </c>
      <c r="H1890" s="9">
        <v>0.49970807984299997</v>
      </c>
      <c r="I1890" s="9">
        <v>0.53649311315399995</v>
      </c>
      <c r="J1890" s="9">
        <v>0.46526420795499901</v>
      </c>
    </row>
    <row r="1891" spans="1:10" x14ac:dyDescent="0.25">
      <c r="A1891" t="s">
        <v>39</v>
      </c>
      <c r="B1891" t="s">
        <v>144</v>
      </c>
      <c r="C1891" s="7" t="s">
        <v>3</v>
      </c>
      <c r="D1891" t="s">
        <v>16</v>
      </c>
      <c r="E1891" t="s">
        <v>35</v>
      </c>
      <c r="F1891" t="s">
        <v>7</v>
      </c>
      <c r="G1891">
        <v>2016</v>
      </c>
      <c r="H1891" s="9">
        <v>0.30576812764400002</v>
      </c>
      <c r="I1891" s="9">
        <v>0.33577598251500002</v>
      </c>
      <c r="J1891" s="9">
        <v>0.284629791686</v>
      </c>
    </row>
    <row r="1892" spans="1:10" x14ac:dyDescent="0.25">
      <c r="A1892" t="s">
        <v>39</v>
      </c>
      <c r="B1892" t="s">
        <v>144</v>
      </c>
      <c r="C1892" s="7" t="s">
        <v>1</v>
      </c>
      <c r="D1892" t="s">
        <v>17</v>
      </c>
      <c r="E1892" t="s">
        <v>35</v>
      </c>
      <c r="F1892" t="s">
        <v>97</v>
      </c>
      <c r="G1892">
        <v>2016</v>
      </c>
      <c r="H1892" s="9">
        <v>5.6340307114100003</v>
      </c>
      <c r="I1892" s="9">
        <v>6.0711785340300004</v>
      </c>
      <c r="J1892" s="9">
        <v>5.23684451951</v>
      </c>
    </row>
    <row r="1893" spans="1:10" x14ac:dyDescent="0.25">
      <c r="A1893" t="s">
        <v>39</v>
      </c>
      <c r="B1893" t="s">
        <v>144</v>
      </c>
      <c r="C1893" s="7" t="s">
        <v>3</v>
      </c>
      <c r="D1893" t="s">
        <v>17</v>
      </c>
      <c r="E1893" t="s">
        <v>35</v>
      </c>
      <c r="F1893" t="s">
        <v>97</v>
      </c>
      <c r="G1893">
        <v>2016</v>
      </c>
      <c r="H1893" s="9">
        <v>5.1857017078599998</v>
      </c>
      <c r="I1893" s="9">
        <v>5.6382304050399998</v>
      </c>
      <c r="J1893" s="9">
        <v>4.7956690472799997</v>
      </c>
    </row>
    <row r="1894" spans="1:10" x14ac:dyDescent="0.25">
      <c r="A1894" t="s">
        <v>39</v>
      </c>
      <c r="B1894" t="s">
        <v>144</v>
      </c>
      <c r="C1894" s="7" t="s">
        <v>1</v>
      </c>
      <c r="D1894" t="s">
        <v>17</v>
      </c>
      <c r="E1894" t="s">
        <v>35</v>
      </c>
      <c r="F1894" t="s">
        <v>146</v>
      </c>
      <c r="G1894">
        <v>2016</v>
      </c>
      <c r="H1894" s="9">
        <v>2.1360805108400001E-5</v>
      </c>
      <c r="I1894" s="9">
        <v>2.30182526505E-5</v>
      </c>
      <c r="J1894" s="9">
        <v>1.9825931387E-5</v>
      </c>
    </row>
    <row r="1895" spans="1:10" x14ac:dyDescent="0.25">
      <c r="A1895" t="s">
        <v>39</v>
      </c>
      <c r="B1895" t="s">
        <v>144</v>
      </c>
      <c r="C1895" s="7" t="s">
        <v>3</v>
      </c>
      <c r="D1895" t="s">
        <v>17</v>
      </c>
      <c r="E1895" t="s">
        <v>35</v>
      </c>
      <c r="F1895" t="s">
        <v>146</v>
      </c>
      <c r="G1895">
        <v>2016</v>
      </c>
      <c r="H1895" s="9">
        <v>1.77495466174E-5</v>
      </c>
      <c r="I1895" s="9">
        <v>1.93494716078E-5</v>
      </c>
      <c r="J1895" s="9">
        <v>1.6369158139500002E-5</v>
      </c>
    </row>
    <row r="1896" spans="1:10" x14ac:dyDescent="0.25">
      <c r="A1896" t="s">
        <v>39</v>
      </c>
      <c r="B1896" t="s">
        <v>144</v>
      </c>
      <c r="C1896" s="7" t="s">
        <v>1</v>
      </c>
      <c r="D1896" t="s">
        <v>17</v>
      </c>
      <c r="E1896" t="s">
        <v>35</v>
      </c>
      <c r="F1896" t="s">
        <v>7</v>
      </c>
      <c r="G1896">
        <v>2016</v>
      </c>
      <c r="H1896" s="9">
        <v>1.91057756643</v>
      </c>
      <c r="I1896" s="9">
        <v>2.05882042592</v>
      </c>
      <c r="J1896" s="9">
        <v>1.7758862474099999</v>
      </c>
    </row>
    <row r="1897" spans="1:10" x14ac:dyDescent="0.25">
      <c r="A1897" t="s">
        <v>39</v>
      </c>
      <c r="B1897" t="s">
        <v>144</v>
      </c>
      <c r="C1897" s="7" t="s">
        <v>3</v>
      </c>
      <c r="D1897" t="s">
        <v>17</v>
      </c>
      <c r="E1897" t="s">
        <v>35</v>
      </c>
      <c r="F1897" t="s">
        <v>7</v>
      </c>
      <c r="G1897">
        <v>2016</v>
      </c>
      <c r="H1897" s="9">
        <v>1.7216520048799999</v>
      </c>
      <c r="I1897" s="9">
        <v>1.87189144838</v>
      </c>
      <c r="J1897" s="9">
        <v>1.59216123393</v>
      </c>
    </row>
    <row r="1898" spans="1:10" x14ac:dyDescent="0.25">
      <c r="A1898" t="s">
        <v>39</v>
      </c>
      <c r="B1898" t="s">
        <v>144</v>
      </c>
      <c r="C1898" s="7" t="s">
        <v>1</v>
      </c>
      <c r="D1898" t="s">
        <v>18</v>
      </c>
      <c r="E1898" t="s">
        <v>35</v>
      </c>
      <c r="F1898" t="s">
        <v>97</v>
      </c>
      <c r="G1898">
        <v>2016</v>
      </c>
      <c r="H1898" s="9">
        <v>19.651969258899999</v>
      </c>
      <c r="I1898" s="9">
        <v>21.642249971799998</v>
      </c>
      <c r="J1898" s="9">
        <v>18.1492534693</v>
      </c>
    </row>
    <row r="1899" spans="1:10" x14ac:dyDescent="0.25">
      <c r="A1899" t="s">
        <v>39</v>
      </c>
      <c r="B1899" t="s">
        <v>144</v>
      </c>
      <c r="C1899" s="7" t="s">
        <v>3</v>
      </c>
      <c r="D1899" t="s">
        <v>18</v>
      </c>
      <c r="E1899" t="s">
        <v>35</v>
      </c>
      <c r="F1899" t="s">
        <v>97</v>
      </c>
      <c r="G1899">
        <v>2016</v>
      </c>
      <c r="H1899" s="9">
        <v>18.3167692856</v>
      </c>
      <c r="I1899" s="9">
        <v>21.1130754922</v>
      </c>
      <c r="J1899" s="9">
        <v>16.596623218600001</v>
      </c>
    </row>
    <row r="1900" spans="1:10" x14ac:dyDescent="0.25">
      <c r="A1900" t="s">
        <v>39</v>
      </c>
      <c r="B1900" t="s">
        <v>144</v>
      </c>
      <c r="C1900" s="7" t="s">
        <v>1</v>
      </c>
      <c r="D1900" t="s">
        <v>18</v>
      </c>
      <c r="E1900" t="s">
        <v>35</v>
      </c>
      <c r="F1900" t="s">
        <v>146</v>
      </c>
      <c r="G1900">
        <v>2016</v>
      </c>
      <c r="H1900" s="9">
        <v>5.1727636160400001E-5</v>
      </c>
      <c r="I1900" s="9">
        <v>5.7039916762500001E-5</v>
      </c>
      <c r="J1900" s="9">
        <v>4.7827558226299998E-5</v>
      </c>
    </row>
    <row r="1901" spans="1:10" x14ac:dyDescent="0.25">
      <c r="A1901" t="s">
        <v>39</v>
      </c>
      <c r="B1901" t="s">
        <v>144</v>
      </c>
      <c r="C1901" s="7" t="s">
        <v>3</v>
      </c>
      <c r="D1901" t="s">
        <v>18</v>
      </c>
      <c r="E1901" t="s">
        <v>35</v>
      </c>
      <c r="F1901" t="s">
        <v>146</v>
      </c>
      <c r="G1901">
        <v>2016</v>
      </c>
      <c r="H1901" s="9">
        <v>4.3713029318599997E-5</v>
      </c>
      <c r="I1901" s="9">
        <v>5.0394583287600002E-5</v>
      </c>
      <c r="J1901" s="9">
        <v>3.9542279195599998E-5</v>
      </c>
    </row>
    <row r="1902" spans="1:10" x14ac:dyDescent="0.25">
      <c r="A1902" t="s">
        <v>39</v>
      </c>
      <c r="B1902" t="s">
        <v>144</v>
      </c>
      <c r="C1902" s="7" t="s">
        <v>1</v>
      </c>
      <c r="D1902" t="s">
        <v>18</v>
      </c>
      <c r="E1902" t="s">
        <v>35</v>
      </c>
      <c r="F1902" t="s">
        <v>7</v>
      </c>
      <c r="G1902">
        <v>2016</v>
      </c>
      <c r="H1902" s="9">
        <v>4.7819455119600001</v>
      </c>
      <c r="I1902" s="9">
        <v>5.2662437416900003</v>
      </c>
      <c r="J1902" s="9">
        <v>4.4162872447700003</v>
      </c>
    </row>
    <row r="1903" spans="1:10" x14ac:dyDescent="0.25">
      <c r="A1903" t="s">
        <v>39</v>
      </c>
      <c r="B1903" t="s">
        <v>144</v>
      </c>
      <c r="C1903" s="7" t="s">
        <v>3</v>
      </c>
      <c r="D1903" t="s">
        <v>18</v>
      </c>
      <c r="E1903" t="s">
        <v>35</v>
      </c>
      <c r="F1903" t="s">
        <v>7</v>
      </c>
      <c r="G1903">
        <v>2016</v>
      </c>
      <c r="H1903" s="9">
        <v>4.2872803476100003</v>
      </c>
      <c r="I1903" s="9">
        <v>4.9417925303499999</v>
      </c>
      <c r="J1903" s="9">
        <v>3.8846575753799999</v>
      </c>
    </row>
    <row r="1904" spans="1:10" x14ac:dyDescent="0.25">
      <c r="A1904" t="s">
        <v>39</v>
      </c>
      <c r="B1904" t="s">
        <v>144</v>
      </c>
      <c r="C1904" s="7" t="s">
        <v>1</v>
      </c>
      <c r="D1904" t="s">
        <v>19</v>
      </c>
      <c r="E1904" t="s">
        <v>35</v>
      </c>
      <c r="F1904" t="s">
        <v>97</v>
      </c>
      <c r="G1904">
        <v>2016</v>
      </c>
      <c r="H1904" s="9">
        <v>45.458407918699997</v>
      </c>
      <c r="I1904" s="9">
        <v>50.907056132999998</v>
      </c>
      <c r="J1904" s="9">
        <v>42.061930523199997</v>
      </c>
    </row>
    <row r="1905" spans="1:10" x14ac:dyDescent="0.25">
      <c r="A1905" t="s">
        <v>39</v>
      </c>
      <c r="B1905" t="s">
        <v>144</v>
      </c>
      <c r="C1905" s="7" t="s">
        <v>3</v>
      </c>
      <c r="D1905" t="s">
        <v>19</v>
      </c>
      <c r="E1905" t="s">
        <v>35</v>
      </c>
      <c r="F1905" t="s">
        <v>97</v>
      </c>
      <c r="G1905">
        <v>2016</v>
      </c>
      <c r="H1905" s="9">
        <v>42.173287318699998</v>
      </c>
      <c r="I1905" s="9">
        <v>46.617834544600001</v>
      </c>
      <c r="J1905" s="9">
        <v>39.110762681300002</v>
      </c>
    </row>
    <row r="1906" spans="1:10" x14ac:dyDescent="0.25">
      <c r="A1906" t="s">
        <v>39</v>
      </c>
      <c r="B1906" t="s">
        <v>144</v>
      </c>
      <c r="C1906" s="7" t="s">
        <v>1</v>
      </c>
      <c r="D1906" t="s">
        <v>19</v>
      </c>
      <c r="E1906" t="s">
        <v>35</v>
      </c>
      <c r="F1906" t="s">
        <v>146</v>
      </c>
      <c r="G1906">
        <v>2016</v>
      </c>
      <c r="H1906" s="9">
        <v>1.0951423681E-4</v>
      </c>
      <c r="I1906" s="9">
        <v>1.2271312011899999E-4</v>
      </c>
      <c r="J1906" s="9">
        <v>1.0092966727799999E-4</v>
      </c>
    </row>
    <row r="1907" spans="1:10" x14ac:dyDescent="0.25">
      <c r="A1907" t="s">
        <v>39</v>
      </c>
      <c r="B1907" t="s">
        <v>144</v>
      </c>
      <c r="C1907" s="7" t="s">
        <v>3</v>
      </c>
      <c r="D1907" t="s">
        <v>19</v>
      </c>
      <c r="E1907" t="s">
        <v>35</v>
      </c>
      <c r="F1907" t="s">
        <v>146</v>
      </c>
      <c r="G1907">
        <v>2016</v>
      </c>
      <c r="H1907" s="9">
        <v>1.01595486023E-4</v>
      </c>
      <c r="I1907" s="9">
        <v>1.12409594303E-4</v>
      </c>
      <c r="J1907" s="9">
        <v>9.4257188288600005E-5</v>
      </c>
    </row>
    <row r="1908" spans="1:10" x14ac:dyDescent="0.25">
      <c r="A1908" t="s">
        <v>39</v>
      </c>
      <c r="B1908" t="s">
        <v>144</v>
      </c>
      <c r="C1908" s="7" t="s">
        <v>1</v>
      </c>
      <c r="D1908" t="s">
        <v>19</v>
      </c>
      <c r="E1908" t="s">
        <v>35</v>
      </c>
      <c r="F1908" t="s">
        <v>7</v>
      </c>
      <c r="G1908">
        <v>2016</v>
      </c>
      <c r="H1908" s="9">
        <v>10.3141039192999</v>
      </c>
      <c r="I1908" s="9">
        <v>11.5503531958</v>
      </c>
      <c r="J1908" s="9">
        <v>9.54347374502</v>
      </c>
    </row>
    <row r="1909" spans="1:10" x14ac:dyDescent="0.25">
      <c r="A1909" t="s">
        <v>39</v>
      </c>
      <c r="B1909" t="s">
        <v>144</v>
      </c>
      <c r="C1909" s="7" t="s">
        <v>3</v>
      </c>
      <c r="D1909" t="s">
        <v>19</v>
      </c>
      <c r="E1909" t="s">
        <v>35</v>
      </c>
      <c r="F1909" t="s">
        <v>7</v>
      </c>
      <c r="G1909">
        <v>2016</v>
      </c>
      <c r="H1909" s="9">
        <v>10.0194300629</v>
      </c>
      <c r="I1909" s="9">
        <v>11.0753551027</v>
      </c>
      <c r="J1909" s="9">
        <v>9.2918426877999991</v>
      </c>
    </row>
    <row r="1910" spans="1:10" x14ac:dyDescent="0.25">
      <c r="A1910" t="s">
        <v>39</v>
      </c>
      <c r="B1910" t="s">
        <v>144</v>
      </c>
      <c r="C1910" s="7" t="s">
        <v>1</v>
      </c>
      <c r="D1910" t="s">
        <v>20</v>
      </c>
      <c r="E1910" t="s">
        <v>35</v>
      </c>
      <c r="F1910" t="s">
        <v>97</v>
      </c>
      <c r="G1910">
        <v>2016</v>
      </c>
      <c r="H1910" s="9">
        <v>92.904112106699998</v>
      </c>
      <c r="I1910" s="9">
        <v>101.962182648</v>
      </c>
      <c r="J1910" s="9">
        <v>86.018768727299999</v>
      </c>
    </row>
    <row r="1911" spans="1:10" x14ac:dyDescent="0.25">
      <c r="A1911" t="s">
        <v>39</v>
      </c>
      <c r="B1911" t="s">
        <v>144</v>
      </c>
      <c r="C1911" s="7" t="s">
        <v>3</v>
      </c>
      <c r="D1911" t="s">
        <v>20</v>
      </c>
      <c r="E1911" t="s">
        <v>35</v>
      </c>
      <c r="F1911" t="s">
        <v>97</v>
      </c>
      <c r="G1911">
        <v>2016</v>
      </c>
      <c r="H1911" s="9">
        <v>77.919744867600002</v>
      </c>
      <c r="I1911" s="9">
        <v>87.015248135199997</v>
      </c>
      <c r="J1911" s="9">
        <v>72.791332296099995</v>
      </c>
    </row>
    <row r="1912" spans="1:10" x14ac:dyDescent="0.25">
      <c r="A1912" t="s">
        <v>39</v>
      </c>
      <c r="B1912" t="s">
        <v>144</v>
      </c>
      <c r="C1912" s="7" t="s">
        <v>1</v>
      </c>
      <c r="D1912" t="s">
        <v>20</v>
      </c>
      <c r="E1912" t="s">
        <v>35</v>
      </c>
      <c r="F1912" t="s">
        <v>146</v>
      </c>
      <c r="G1912">
        <v>2016</v>
      </c>
      <c r="H1912" s="9">
        <v>2.69232311449E-4</v>
      </c>
      <c r="I1912" s="9">
        <v>2.9617544439600001E-4</v>
      </c>
      <c r="J1912" s="9">
        <v>2.4836663093999998E-4</v>
      </c>
    </row>
    <row r="1913" spans="1:10" x14ac:dyDescent="0.25">
      <c r="A1913" t="s">
        <v>39</v>
      </c>
      <c r="B1913" t="s">
        <v>144</v>
      </c>
      <c r="C1913" s="7" t="s">
        <v>3</v>
      </c>
      <c r="D1913" t="s">
        <v>20</v>
      </c>
      <c r="E1913" t="s">
        <v>35</v>
      </c>
      <c r="F1913" t="s">
        <v>146</v>
      </c>
      <c r="G1913">
        <v>2016</v>
      </c>
      <c r="H1913" s="9">
        <v>2.3058583402000001E-4</v>
      </c>
      <c r="I1913" s="9">
        <v>2.5741750334999999E-4</v>
      </c>
      <c r="J1913" s="9">
        <v>2.1543429370299999E-4</v>
      </c>
    </row>
    <row r="1914" spans="1:10" x14ac:dyDescent="0.25">
      <c r="A1914" t="s">
        <v>39</v>
      </c>
      <c r="B1914" t="s">
        <v>144</v>
      </c>
      <c r="C1914" s="7" t="s">
        <v>1</v>
      </c>
      <c r="D1914" t="s">
        <v>20</v>
      </c>
      <c r="E1914" t="s">
        <v>35</v>
      </c>
      <c r="F1914" t="s">
        <v>7</v>
      </c>
      <c r="G1914">
        <v>2016</v>
      </c>
      <c r="H1914" s="9">
        <v>25.620917255599998</v>
      </c>
      <c r="I1914" s="9">
        <v>28.118934518499898</v>
      </c>
      <c r="J1914" s="9">
        <v>23.722090508299999</v>
      </c>
    </row>
    <row r="1915" spans="1:10" x14ac:dyDescent="0.25">
      <c r="A1915" t="s">
        <v>39</v>
      </c>
      <c r="B1915" t="s">
        <v>144</v>
      </c>
      <c r="C1915" s="7" t="s">
        <v>3</v>
      </c>
      <c r="D1915" t="s">
        <v>20</v>
      </c>
      <c r="E1915" t="s">
        <v>35</v>
      </c>
      <c r="F1915" t="s">
        <v>7</v>
      </c>
      <c r="G1915">
        <v>2016</v>
      </c>
      <c r="H1915" s="9">
        <v>22.778388815699898</v>
      </c>
      <c r="I1915" s="9">
        <v>25.437290102599999</v>
      </c>
      <c r="J1915" s="9">
        <v>21.279192742100001</v>
      </c>
    </row>
    <row r="1916" spans="1:10" x14ac:dyDescent="0.25">
      <c r="A1916" t="s">
        <v>39</v>
      </c>
      <c r="B1916" t="s">
        <v>144</v>
      </c>
      <c r="C1916" s="7" t="s">
        <v>1</v>
      </c>
      <c r="D1916" t="s">
        <v>21</v>
      </c>
      <c r="E1916" t="s">
        <v>35</v>
      </c>
      <c r="F1916" t="s">
        <v>97</v>
      </c>
      <c r="G1916">
        <v>2016</v>
      </c>
      <c r="H1916" s="9">
        <v>194.12814509099999</v>
      </c>
      <c r="I1916" s="9">
        <v>211.76062773199999</v>
      </c>
      <c r="J1916" s="9">
        <v>181.62868384699999</v>
      </c>
    </row>
    <row r="1917" spans="1:10" x14ac:dyDescent="0.25">
      <c r="A1917" t="s">
        <v>39</v>
      </c>
      <c r="B1917" t="s">
        <v>144</v>
      </c>
      <c r="C1917" s="7" t="s">
        <v>3</v>
      </c>
      <c r="D1917" t="s">
        <v>21</v>
      </c>
      <c r="E1917" t="s">
        <v>35</v>
      </c>
      <c r="F1917" t="s">
        <v>97</v>
      </c>
      <c r="G1917">
        <v>2016</v>
      </c>
      <c r="H1917" s="9">
        <v>178.851196415</v>
      </c>
      <c r="I1917" s="9">
        <v>192.959148317</v>
      </c>
      <c r="J1917" s="9">
        <v>167.20502367500001</v>
      </c>
    </row>
    <row r="1918" spans="1:10" x14ac:dyDescent="0.25">
      <c r="A1918" t="s">
        <v>39</v>
      </c>
      <c r="B1918" t="s">
        <v>144</v>
      </c>
      <c r="C1918" s="7" t="s">
        <v>1</v>
      </c>
      <c r="D1918" t="s">
        <v>21</v>
      </c>
      <c r="E1918" t="s">
        <v>35</v>
      </c>
      <c r="F1918" t="s">
        <v>146</v>
      </c>
      <c r="G1918">
        <v>2016</v>
      </c>
      <c r="H1918" s="9">
        <v>5.95242219297E-4</v>
      </c>
      <c r="I1918" s="9">
        <v>6.4854761453299998E-4</v>
      </c>
      <c r="J1918" s="9">
        <v>5.5628687854799999E-4</v>
      </c>
    </row>
    <row r="1919" spans="1:10" x14ac:dyDescent="0.25">
      <c r="A1919" t="s">
        <v>39</v>
      </c>
      <c r="B1919" t="s">
        <v>144</v>
      </c>
      <c r="C1919" s="7" t="s">
        <v>3</v>
      </c>
      <c r="D1919" t="s">
        <v>21</v>
      </c>
      <c r="E1919" t="s">
        <v>35</v>
      </c>
      <c r="F1919" t="s">
        <v>146</v>
      </c>
      <c r="G1919">
        <v>2016</v>
      </c>
      <c r="H1919" s="9">
        <v>5.4949885170100003E-4</v>
      </c>
      <c r="I1919" s="9">
        <v>5.9334500218700004E-4</v>
      </c>
      <c r="J1919" s="9">
        <v>5.1415317668400005E-4</v>
      </c>
    </row>
    <row r="1920" spans="1:10" x14ac:dyDescent="0.25">
      <c r="A1920" t="s">
        <v>39</v>
      </c>
      <c r="B1920" t="s">
        <v>144</v>
      </c>
      <c r="C1920" s="7" t="s">
        <v>1</v>
      </c>
      <c r="D1920" t="s">
        <v>21</v>
      </c>
      <c r="E1920" t="s">
        <v>35</v>
      </c>
      <c r="F1920" t="s">
        <v>7</v>
      </c>
      <c r="G1920">
        <v>2016</v>
      </c>
      <c r="H1920" s="9">
        <v>57.222747474800002</v>
      </c>
      <c r="I1920" s="9">
        <v>62.420237519700002</v>
      </c>
      <c r="J1920" s="9">
        <v>53.538307415799999</v>
      </c>
    </row>
    <row r="1921" spans="1:10" x14ac:dyDescent="0.25">
      <c r="A1921" t="s">
        <v>39</v>
      </c>
      <c r="B1921" t="s">
        <v>144</v>
      </c>
      <c r="C1921" s="7" t="s">
        <v>3</v>
      </c>
      <c r="D1921" t="s">
        <v>21</v>
      </c>
      <c r="E1921" t="s">
        <v>35</v>
      </c>
      <c r="F1921" t="s">
        <v>7</v>
      </c>
      <c r="G1921">
        <v>2016</v>
      </c>
      <c r="H1921" s="9">
        <v>54.401201915899897</v>
      </c>
      <c r="I1921" s="9">
        <v>58.692420288900003</v>
      </c>
      <c r="J1921" s="9">
        <v>50.8587833721</v>
      </c>
    </row>
    <row r="1922" spans="1:10" x14ac:dyDescent="0.25">
      <c r="A1922" t="s">
        <v>39</v>
      </c>
      <c r="B1922" t="s">
        <v>144</v>
      </c>
      <c r="C1922" s="7" t="s">
        <v>1</v>
      </c>
      <c r="D1922" t="s">
        <v>22</v>
      </c>
      <c r="E1922" t="s">
        <v>35</v>
      </c>
      <c r="F1922" t="s">
        <v>97</v>
      </c>
      <c r="G1922">
        <v>2016</v>
      </c>
      <c r="H1922" s="9">
        <v>329.09544206499999</v>
      </c>
      <c r="I1922" s="9">
        <v>355.10906195299998</v>
      </c>
      <c r="J1922" s="9">
        <v>308.54871904700002</v>
      </c>
    </row>
    <row r="1923" spans="1:10" x14ac:dyDescent="0.25">
      <c r="A1923" t="s">
        <v>39</v>
      </c>
      <c r="B1923" t="s">
        <v>144</v>
      </c>
      <c r="C1923" s="7" t="s">
        <v>3</v>
      </c>
      <c r="D1923" t="s">
        <v>22</v>
      </c>
      <c r="E1923" t="s">
        <v>35</v>
      </c>
      <c r="F1923" t="s">
        <v>97</v>
      </c>
      <c r="G1923">
        <v>2016</v>
      </c>
      <c r="H1923" s="9">
        <v>284.64010845299998</v>
      </c>
      <c r="I1923" s="9">
        <v>304.30475829099998</v>
      </c>
      <c r="J1923" s="9">
        <v>266.57083968900002</v>
      </c>
    </row>
    <row r="1924" spans="1:10" x14ac:dyDescent="0.25">
      <c r="A1924" t="s">
        <v>39</v>
      </c>
      <c r="B1924" t="s">
        <v>144</v>
      </c>
      <c r="C1924" s="7" t="s">
        <v>1</v>
      </c>
      <c r="D1924" t="s">
        <v>22</v>
      </c>
      <c r="E1924" t="s">
        <v>35</v>
      </c>
      <c r="F1924" t="s">
        <v>146</v>
      </c>
      <c r="G1924">
        <v>2016</v>
      </c>
      <c r="H1924" s="9">
        <v>1.0819708239099999E-3</v>
      </c>
      <c r="I1924" s="9">
        <v>1.16677164821E-3</v>
      </c>
      <c r="J1924" s="9">
        <v>1.01361311206E-3</v>
      </c>
    </row>
    <row r="1925" spans="1:10" x14ac:dyDescent="0.25">
      <c r="A1925" t="s">
        <v>39</v>
      </c>
      <c r="B1925" t="s">
        <v>144</v>
      </c>
      <c r="C1925" s="7" t="s">
        <v>3</v>
      </c>
      <c r="D1925" t="s">
        <v>22</v>
      </c>
      <c r="E1925" t="s">
        <v>35</v>
      </c>
      <c r="F1925" t="s">
        <v>146</v>
      </c>
      <c r="G1925">
        <v>2016</v>
      </c>
      <c r="H1925" s="9">
        <v>9.0626260333000002E-4</v>
      </c>
      <c r="I1925" s="9">
        <v>9.6870638336000005E-4</v>
      </c>
      <c r="J1925" s="9">
        <v>8.4858845407400003E-4</v>
      </c>
    </row>
    <row r="1926" spans="1:10" x14ac:dyDescent="0.25">
      <c r="A1926" t="s">
        <v>39</v>
      </c>
      <c r="B1926" t="s">
        <v>144</v>
      </c>
      <c r="C1926" s="7" t="s">
        <v>1</v>
      </c>
      <c r="D1926" t="s">
        <v>22</v>
      </c>
      <c r="E1926" t="s">
        <v>35</v>
      </c>
      <c r="F1926" t="s">
        <v>7</v>
      </c>
      <c r="G1926">
        <v>2016</v>
      </c>
      <c r="H1926" s="9">
        <v>104.818008835</v>
      </c>
      <c r="I1926" s="9">
        <v>113.103434553</v>
      </c>
      <c r="J1926" s="9">
        <v>98.273808218599996</v>
      </c>
    </row>
    <row r="1927" spans="1:10" x14ac:dyDescent="0.25">
      <c r="A1927" t="s">
        <v>39</v>
      </c>
      <c r="B1927" t="s">
        <v>144</v>
      </c>
      <c r="C1927" s="7" t="s">
        <v>3</v>
      </c>
      <c r="D1927" t="s">
        <v>22</v>
      </c>
      <c r="E1927" t="s">
        <v>35</v>
      </c>
      <c r="F1927" t="s">
        <v>7</v>
      </c>
      <c r="G1927">
        <v>2016</v>
      </c>
      <c r="H1927" s="9">
        <v>89.855326438199995</v>
      </c>
      <c r="I1927" s="9">
        <v>96.063072563799906</v>
      </c>
      <c r="J1927" s="9">
        <v>84.151210977600002</v>
      </c>
    </row>
    <row r="1928" spans="1:10" x14ac:dyDescent="0.25">
      <c r="A1928" t="s">
        <v>39</v>
      </c>
      <c r="B1928" t="s">
        <v>144</v>
      </c>
      <c r="C1928" s="7" t="s">
        <v>1</v>
      </c>
      <c r="D1928" t="s">
        <v>23</v>
      </c>
      <c r="E1928" t="s">
        <v>35</v>
      </c>
      <c r="F1928" t="s">
        <v>97</v>
      </c>
      <c r="G1928">
        <v>2016</v>
      </c>
      <c r="H1928" s="9">
        <v>535.15996624000002</v>
      </c>
      <c r="I1928" s="9">
        <v>571.39028511399999</v>
      </c>
      <c r="J1928" s="9">
        <v>500.20997514300001</v>
      </c>
    </row>
    <row r="1929" spans="1:10" x14ac:dyDescent="0.25">
      <c r="A1929" t="s">
        <v>39</v>
      </c>
      <c r="B1929" t="s">
        <v>144</v>
      </c>
      <c r="C1929" s="7" t="s">
        <v>3</v>
      </c>
      <c r="D1929" t="s">
        <v>23</v>
      </c>
      <c r="E1929" t="s">
        <v>35</v>
      </c>
      <c r="F1929" t="s">
        <v>97</v>
      </c>
      <c r="G1929">
        <v>2016</v>
      </c>
      <c r="H1929" s="9">
        <v>428.05310365399998</v>
      </c>
      <c r="I1929" s="9">
        <v>453.81577236999999</v>
      </c>
      <c r="J1929" s="9">
        <v>404.19825622899998</v>
      </c>
    </row>
    <row r="1930" spans="1:10" x14ac:dyDescent="0.25">
      <c r="A1930" t="s">
        <v>39</v>
      </c>
      <c r="B1930" t="s">
        <v>144</v>
      </c>
      <c r="C1930" s="7" t="s">
        <v>1</v>
      </c>
      <c r="D1930" t="s">
        <v>23</v>
      </c>
      <c r="E1930" t="s">
        <v>35</v>
      </c>
      <c r="F1930" t="s">
        <v>146</v>
      </c>
      <c r="G1930">
        <v>2016</v>
      </c>
      <c r="H1930" s="9">
        <v>2.0864694730100002E-3</v>
      </c>
      <c r="I1930" s="9">
        <v>2.2321492947199998E-3</v>
      </c>
      <c r="J1930" s="9">
        <v>1.95110137722E-3</v>
      </c>
    </row>
    <row r="1931" spans="1:10" x14ac:dyDescent="0.25">
      <c r="A1931" t="s">
        <v>39</v>
      </c>
      <c r="B1931" t="s">
        <v>144</v>
      </c>
      <c r="C1931" s="7" t="s">
        <v>3</v>
      </c>
      <c r="D1931" t="s">
        <v>23</v>
      </c>
      <c r="E1931" t="s">
        <v>35</v>
      </c>
      <c r="F1931" t="s">
        <v>146</v>
      </c>
      <c r="G1931">
        <v>2016</v>
      </c>
      <c r="H1931" s="9">
        <v>1.59877088352E-3</v>
      </c>
      <c r="I1931" s="9">
        <v>1.6951630805199999E-3</v>
      </c>
      <c r="J1931" s="9">
        <v>1.50775765279E-3</v>
      </c>
    </row>
    <row r="1932" spans="1:10" x14ac:dyDescent="0.25">
      <c r="A1932" t="s">
        <v>39</v>
      </c>
      <c r="B1932" t="s">
        <v>144</v>
      </c>
      <c r="C1932" s="7" t="s">
        <v>1</v>
      </c>
      <c r="D1932" t="s">
        <v>23</v>
      </c>
      <c r="E1932" t="s">
        <v>35</v>
      </c>
      <c r="F1932" t="s">
        <v>7</v>
      </c>
      <c r="G1932">
        <v>2016</v>
      </c>
      <c r="H1932" s="9">
        <v>203.90225428599999</v>
      </c>
      <c r="I1932" s="9">
        <v>217.70643276999999</v>
      </c>
      <c r="J1932" s="9">
        <v>190.585895773</v>
      </c>
    </row>
    <row r="1933" spans="1:10" x14ac:dyDescent="0.25">
      <c r="A1933" t="s">
        <v>39</v>
      </c>
      <c r="B1933" t="s">
        <v>144</v>
      </c>
      <c r="C1933" s="7" t="s">
        <v>3</v>
      </c>
      <c r="D1933" t="s">
        <v>23</v>
      </c>
      <c r="E1933" t="s">
        <v>35</v>
      </c>
      <c r="F1933" t="s">
        <v>7</v>
      </c>
      <c r="G1933">
        <v>2016</v>
      </c>
      <c r="H1933" s="9">
        <v>158.49388933899999</v>
      </c>
      <c r="I1933" s="9">
        <v>168.03295243599999</v>
      </c>
      <c r="J1933" s="9">
        <v>149.661229289</v>
      </c>
    </row>
    <row r="1934" spans="1:10" x14ac:dyDescent="0.25">
      <c r="A1934" t="s">
        <v>39</v>
      </c>
      <c r="B1934" t="s">
        <v>144</v>
      </c>
      <c r="C1934" s="7" t="s">
        <v>1</v>
      </c>
      <c r="D1934" t="s">
        <v>24</v>
      </c>
      <c r="E1934" t="s">
        <v>35</v>
      </c>
      <c r="F1934" t="s">
        <v>97</v>
      </c>
      <c r="G1934">
        <v>2016</v>
      </c>
      <c r="H1934" s="9">
        <v>770.08286628899998</v>
      </c>
      <c r="I1934" s="9">
        <v>827.57610321000004</v>
      </c>
      <c r="J1934" s="9">
        <v>721.794398355</v>
      </c>
    </row>
    <row r="1935" spans="1:10" x14ac:dyDescent="0.25">
      <c r="A1935" t="s">
        <v>39</v>
      </c>
      <c r="B1935" t="s">
        <v>144</v>
      </c>
      <c r="C1935" s="7" t="s">
        <v>3</v>
      </c>
      <c r="D1935" t="s">
        <v>24</v>
      </c>
      <c r="E1935" t="s">
        <v>35</v>
      </c>
      <c r="F1935" t="s">
        <v>97</v>
      </c>
      <c r="G1935">
        <v>2016</v>
      </c>
      <c r="H1935" s="9">
        <v>505.03790366499999</v>
      </c>
      <c r="I1935" s="9">
        <v>547.82998319700005</v>
      </c>
      <c r="J1935" s="9">
        <v>475.32314581999998</v>
      </c>
    </row>
    <row r="1936" spans="1:10" x14ac:dyDescent="0.25">
      <c r="A1936" t="s">
        <v>39</v>
      </c>
      <c r="B1936" t="s">
        <v>144</v>
      </c>
      <c r="C1936" s="7" t="s">
        <v>1</v>
      </c>
      <c r="D1936" t="s">
        <v>24</v>
      </c>
      <c r="E1936" t="s">
        <v>35</v>
      </c>
      <c r="F1936" t="s">
        <v>146</v>
      </c>
      <c r="G1936">
        <v>2016</v>
      </c>
      <c r="H1936" s="9">
        <v>3.7414076545199998E-3</v>
      </c>
      <c r="I1936" s="9">
        <v>4.0229243579799996E-3</v>
      </c>
      <c r="J1936" s="9">
        <v>3.5028772340599998E-3</v>
      </c>
    </row>
    <row r="1937" spans="1:10" x14ac:dyDescent="0.25">
      <c r="A1937" t="s">
        <v>39</v>
      </c>
      <c r="B1937" t="s">
        <v>144</v>
      </c>
      <c r="C1937" s="7" t="s">
        <v>3</v>
      </c>
      <c r="D1937" t="s">
        <v>24</v>
      </c>
      <c r="E1937" t="s">
        <v>35</v>
      </c>
      <c r="F1937" t="s">
        <v>146</v>
      </c>
      <c r="G1937">
        <v>2016</v>
      </c>
      <c r="H1937" s="9">
        <v>2.3761969309400001E-3</v>
      </c>
      <c r="I1937" s="9">
        <v>2.5796028171299998E-3</v>
      </c>
      <c r="J1937" s="9">
        <v>2.2376084340300002E-3</v>
      </c>
    </row>
    <row r="1938" spans="1:10" x14ac:dyDescent="0.25">
      <c r="A1938" t="s">
        <v>39</v>
      </c>
      <c r="B1938" t="s">
        <v>144</v>
      </c>
      <c r="C1938" s="7" t="s">
        <v>1</v>
      </c>
      <c r="D1938" t="s">
        <v>24</v>
      </c>
      <c r="E1938" t="s">
        <v>35</v>
      </c>
      <c r="F1938" t="s">
        <v>7</v>
      </c>
      <c r="G1938">
        <v>2016</v>
      </c>
      <c r="H1938" s="9">
        <v>368.61502769399999</v>
      </c>
      <c r="I1938" s="9">
        <v>396.135275251</v>
      </c>
      <c r="J1938" s="9">
        <v>345.50082047799998</v>
      </c>
    </row>
    <row r="1939" spans="1:10" x14ac:dyDescent="0.25">
      <c r="A1939" t="s">
        <v>39</v>
      </c>
      <c r="B1939" t="s">
        <v>144</v>
      </c>
      <c r="C1939" s="7" t="s">
        <v>3</v>
      </c>
      <c r="D1939" t="s">
        <v>24</v>
      </c>
      <c r="E1939" t="s">
        <v>35</v>
      </c>
      <c r="F1939" t="s">
        <v>7</v>
      </c>
      <c r="G1939">
        <v>2016</v>
      </c>
      <c r="H1939" s="9">
        <v>235.77053395499999</v>
      </c>
      <c r="I1939" s="9">
        <v>255.747473047</v>
      </c>
      <c r="J1939" s="9">
        <v>221.89857647900001</v>
      </c>
    </row>
    <row r="1940" spans="1:10" x14ac:dyDescent="0.25">
      <c r="A1940" t="s">
        <v>39</v>
      </c>
      <c r="B1940" t="s">
        <v>144</v>
      </c>
      <c r="C1940" s="7" t="s">
        <v>1</v>
      </c>
      <c r="D1940" t="s">
        <v>25</v>
      </c>
      <c r="E1940" t="s">
        <v>35</v>
      </c>
      <c r="F1940" t="s">
        <v>97</v>
      </c>
      <c r="G1940">
        <v>2016</v>
      </c>
      <c r="H1940" s="9">
        <v>984.786621373</v>
      </c>
      <c r="I1940" s="9">
        <v>1069.8611323499999</v>
      </c>
      <c r="J1940" s="9">
        <v>923.59556804600004</v>
      </c>
    </row>
    <row r="1941" spans="1:10" x14ac:dyDescent="0.25">
      <c r="A1941" t="s">
        <v>39</v>
      </c>
      <c r="B1941" t="s">
        <v>144</v>
      </c>
      <c r="C1941" s="7" t="s">
        <v>3</v>
      </c>
      <c r="D1941" t="s">
        <v>25</v>
      </c>
      <c r="E1941" t="s">
        <v>35</v>
      </c>
      <c r="F1941" t="s">
        <v>97</v>
      </c>
      <c r="G1941">
        <v>2016</v>
      </c>
      <c r="H1941" s="9">
        <v>644.95617477899998</v>
      </c>
      <c r="I1941" s="9">
        <v>689.15101795199996</v>
      </c>
      <c r="J1941" s="9">
        <v>607.03832855400003</v>
      </c>
    </row>
    <row r="1942" spans="1:10" x14ac:dyDescent="0.25">
      <c r="A1942" t="s">
        <v>39</v>
      </c>
      <c r="B1942" t="s">
        <v>144</v>
      </c>
      <c r="C1942" s="7" t="s">
        <v>1</v>
      </c>
      <c r="D1942" t="s">
        <v>25</v>
      </c>
      <c r="E1942" t="s">
        <v>35</v>
      </c>
      <c r="F1942" t="s">
        <v>146</v>
      </c>
      <c r="G1942">
        <v>2016</v>
      </c>
      <c r="H1942" s="9">
        <v>5.6251146357599998E-3</v>
      </c>
      <c r="I1942" s="9">
        <v>6.1089189147100001E-3</v>
      </c>
      <c r="J1942" s="9">
        <v>5.27525622134E-3</v>
      </c>
    </row>
    <row r="1943" spans="1:10" x14ac:dyDescent="0.25">
      <c r="A1943" t="s">
        <v>39</v>
      </c>
      <c r="B1943" t="s">
        <v>144</v>
      </c>
      <c r="C1943" s="7" t="s">
        <v>3</v>
      </c>
      <c r="D1943" t="s">
        <v>25</v>
      </c>
      <c r="E1943" t="s">
        <v>35</v>
      </c>
      <c r="F1943" t="s">
        <v>146</v>
      </c>
      <c r="G1943">
        <v>2016</v>
      </c>
      <c r="H1943" s="9">
        <v>3.4198021166400002E-3</v>
      </c>
      <c r="I1943" s="9">
        <v>3.6533779186700001E-3</v>
      </c>
      <c r="J1943" s="9">
        <v>3.2174137833200001E-3</v>
      </c>
    </row>
    <row r="1944" spans="1:10" x14ac:dyDescent="0.25">
      <c r="A1944" t="s">
        <v>39</v>
      </c>
      <c r="B1944" t="s">
        <v>144</v>
      </c>
      <c r="C1944" s="7" t="s">
        <v>1</v>
      </c>
      <c r="D1944" t="s">
        <v>25</v>
      </c>
      <c r="E1944" t="s">
        <v>35</v>
      </c>
      <c r="F1944" t="s">
        <v>7</v>
      </c>
      <c r="G1944">
        <v>2016</v>
      </c>
      <c r="H1944" s="9">
        <v>557.17167589799999</v>
      </c>
      <c r="I1944" s="9">
        <v>605.30505507600003</v>
      </c>
      <c r="J1944" s="9">
        <v>522.55105759100002</v>
      </c>
    </row>
    <row r="1945" spans="1:10" x14ac:dyDescent="0.25">
      <c r="A1945" t="s">
        <v>39</v>
      </c>
      <c r="B1945" t="s">
        <v>144</v>
      </c>
      <c r="C1945" s="7" t="s">
        <v>3</v>
      </c>
      <c r="D1945" t="s">
        <v>25</v>
      </c>
      <c r="E1945" t="s">
        <v>35</v>
      </c>
      <c r="F1945" t="s">
        <v>7</v>
      </c>
      <c r="G1945">
        <v>2016</v>
      </c>
      <c r="H1945" s="9">
        <v>339.98251700899999</v>
      </c>
      <c r="I1945" s="9">
        <v>363.27940849999999</v>
      </c>
      <c r="J1945" s="9">
        <v>319.994484792999</v>
      </c>
    </row>
    <row r="1946" spans="1:10" x14ac:dyDescent="0.25">
      <c r="A1946" t="s">
        <v>39</v>
      </c>
      <c r="B1946" t="s">
        <v>144</v>
      </c>
      <c r="C1946" s="7" t="s">
        <v>1</v>
      </c>
      <c r="D1946" t="s">
        <v>26</v>
      </c>
      <c r="E1946" t="s">
        <v>35</v>
      </c>
      <c r="F1946" t="s">
        <v>97</v>
      </c>
      <c r="G1946">
        <v>2016</v>
      </c>
      <c r="H1946" s="9">
        <v>1313.7017593099999</v>
      </c>
      <c r="I1946" s="9">
        <v>1401.3586141000001</v>
      </c>
      <c r="J1946" s="9">
        <v>1233.4454005299999</v>
      </c>
    </row>
    <row r="1947" spans="1:10" x14ac:dyDescent="0.25">
      <c r="A1947" t="s">
        <v>39</v>
      </c>
      <c r="B1947" t="s">
        <v>144</v>
      </c>
      <c r="C1947" s="7" t="s">
        <v>3</v>
      </c>
      <c r="D1947" t="s">
        <v>26</v>
      </c>
      <c r="E1947" t="s">
        <v>35</v>
      </c>
      <c r="F1947" t="s">
        <v>97</v>
      </c>
      <c r="G1947">
        <v>2016</v>
      </c>
      <c r="H1947" s="9">
        <v>845.70642373700002</v>
      </c>
      <c r="I1947" s="9">
        <v>910.07164638100005</v>
      </c>
      <c r="J1947" s="9">
        <v>795.36335008900005</v>
      </c>
    </row>
    <row r="1948" spans="1:10" x14ac:dyDescent="0.25">
      <c r="A1948" t="s">
        <v>39</v>
      </c>
      <c r="B1948" t="s">
        <v>144</v>
      </c>
      <c r="C1948" s="7" t="s">
        <v>1</v>
      </c>
      <c r="D1948" t="s">
        <v>26</v>
      </c>
      <c r="E1948" t="s">
        <v>35</v>
      </c>
      <c r="F1948" t="s">
        <v>146</v>
      </c>
      <c r="G1948">
        <v>2016</v>
      </c>
      <c r="H1948" s="9">
        <v>8.5165725369300005E-3</v>
      </c>
      <c r="I1948" s="9">
        <v>9.0901019346900005E-3</v>
      </c>
      <c r="J1948" s="9">
        <v>7.9931935499900006E-3</v>
      </c>
    </row>
    <row r="1949" spans="1:10" x14ac:dyDescent="0.25">
      <c r="A1949" t="s">
        <v>39</v>
      </c>
      <c r="B1949" t="s">
        <v>144</v>
      </c>
      <c r="C1949" s="7" t="s">
        <v>3</v>
      </c>
      <c r="D1949" t="s">
        <v>26</v>
      </c>
      <c r="E1949" t="s">
        <v>35</v>
      </c>
      <c r="F1949" t="s">
        <v>146</v>
      </c>
      <c r="G1949">
        <v>2016</v>
      </c>
      <c r="H1949" s="9">
        <v>5.0075619272200002E-3</v>
      </c>
      <c r="I1949" s="9">
        <v>5.3897094146200001E-3</v>
      </c>
      <c r="J1949" s="9">
        <v>4.7086633664499998E-3</v>
      </c>
    </row>
    <row r="1950" spans="1:10" x14ac:dyDescent="0.25">
      <c r="A1950" t="s">
        <v>39</v>
      </c>
      <c r="B1950" t="s">
        <v>144</v>
      </c>
      <c r="C1950" s="7" t="s">
        <v>1</v>
      </c>
      <c r="D1950" t="s">
        <v>26</v>
      </c>
      <c r="E1950" t="s">
        <v>35</v>
      </c>
      <c r="F1950" t="s">
        <v>7</v>
      </c>
      <c r="G1950">
        <v>2016</v>
      </c>
      <c r="H1950" s="9">
        <v>847.54147304999901</v>
      </c>
      <c r="I1950" s="9">
        <v>904.09374551899896</v>
      </c>
      <c r="J1950" s="9">
        <v>795.76366880099999</v>
      </c>
    </row>
    <row r="1951" spans="1:10" x14ac:dyDescent="0.25">
      <c r="A1951" t="s">
        <v>39</v>
      </c>
      <c r="B1951" t="s">
        <v>144</v>
      </c>
      <c r="C1951" s="7" t="s">
        <v>3</v>
      </c>
      <c r="D1951" t="s">
        <v>26</v>
      </c>
      <c r="E1951" t="s">
        <v>35</v>
      </c>
      <c r="F1951" t="s">
        <v>7</v>
      </c>
      <c r="G1951">
        <v>2016</v>
      </c>
      <c r="H1951" s="9">
        <v>499.10873573299898</v>
      </c>
      <c r="I1951" s="9">
        <v>537.09502033199999</v>
      </c>
      <c r="J1951" s="9">
        <v>469.39787255900001</v>
      </c>
    </row>
    <row r="1952" spans="1:10" x14ac:dyDescent="0.25">
      <c r="A1952" t="s">
        <v>39</v>
      </c>
      <c r="B1952" t="s">
        <v>144</v>
      </c>
      <c r="C1952" s="7" t="s">
        <v>1</v>
      </c>
      <c r="D1952" t="s">
        <v>27</v>
      </c>
      <c r="E1952" t="s">
        <v>35</v>
      </c>
      <c r="F1952" t="s">
        <v>97</v>
      </c>
      <c r="G1952">
        <v>2016</v>
      </c>
      <c r="H1952" s="9">
        <v>1144.6643462300001</v>
      </c>
      <c r="I1952" s="9">
        <v>1212.6707237999999</v>
      </c>
      <c r="J1952" s="9">
        <v>1081.04287133</v>
      </c>
    </row>
    <row r="1953" spans="1:10" x14ac:dyDescent="0.25">
      <c r="A1953" t="s">
        <v>39</v>
      </c>
      <c r="B1953" t="s">
        <v>144</v>
      </c>
      <c r="C1953" s="7" t="s">
        <v>3</v>
      </c>
      <c r="D1953" t="s">
        <v>27</v>
      </c>
      <c r="E1953" t="s">
        <v>35</v>
      </c>
      <c r="F1953" t="s">
        <v>97</v>
      </c>
      <c r="G1953">
        <v>2016</v>
      </c>
      <c r="H1953" s="9">
        <v>768.38927579899996</v>
      </c>
      <c r="I1953" s="9">
        <v>821.044748368</v>
      </c>
      <c r="J1953" s="9">
        <v>722.90023889700001</v>
      </c>
    </row>
    <row r="1954" spans="1:10" x14ac:dyDescent="0.25">
      <c r="A1954" t="s">
        <v>39</v>
      </c>
      <c r="B1954" t="s">
        <v>144</v>
      </c>
      <c r="C1954" s="7" t="s">
        <v>1</v>
      </c>
      <c r="D1954" t="s">
        <v>27</v>
      </c>
      <c r="E1954" t="s">
        <v>35</v>
      </c>
      <c r="F1954" t="s">
        <v>146</v>
      </c>
      <c r="G1954">
        <v>2016</v>
      </c>
      <c r="H1954" s="9">
        <v>1.16605456283E-2</v>
      </c>
      <c r="I1954" s="9">
        <v>1.23537352574E-2</v>
      </c>
      <c r="J1954" s="9">
        <v>1.10132717307E-2</v>
      </c>
    </row>
    <row r="1955" spans="1:10" x14ac:dyDescent="0.25">
      <c r="A1955" t="s">
        <v>39</v>
      </c>
      <c r="B1955" t="s">
        <v>144</v>
      </c>
      <c r="C1955" s="7" t="s">
        <v>3</v>
      </c>
      <c r="D1955" t="s">
        <v>27</v>
      </c>
      <c r="E1955" t="s">
        <v>35</v>
      </c>
      <c r="F1955" t="s">
        <v>146</v>
      </c>
      <c r="G1955">
        <v>2016</v>
      </c>
      <c r="H1955" s="9">
        <v>6.6871458985100002E-3</v>
      </c>
      <c r="I1955" s="9">
        <v>7.1466127403400003E-3</v>
      </c>
      <c r="J1955" s="9">
        <v>6.2895293357900003E-3</v>
      </c>
    </row>
    <row r="1956" spans="1:10" x14ac:dyDescent="0.25">
      <c r="A1956" t="s">
        <v>39</v>
      </c>
      <c r="B1956" t="s">
        <v>144</v>
      </c>
      <c r="C1956" s="7" t="s">
        <v>1</v>
      </c>
      <c r="D1956" t="s">
        <v>27</v>
      </c>
      <c r="E1956" t="s">
        <v>35</v>
      </c>
      <c r="F1956" t="s">
        <v>7</v>
      </c>
      <c r="G1956">
        <v>2016</v>
      </c>
      <c r="H1956" s="9">
        <v>1163.4119632500001</v>
      </c>
      <c r="I1956" s="9">
        <v>1232.53216735</v>
      </c>
      <c r="J1956" s="9">
        <v>1098.7484789099999</v>
      </c>
    </row>
    <row r="1957" spans="1:10" x14ac:dyDescent="0.25">
      <c r="A1957" t="s">
        <v>39</v>
      </c>
      <c r="B1957" t="s">
        <v>144</v>
      </c>
      <c r="C1957" s="7" t="s">
        <v>3</v>
      </c>
      <c r="D1957" t="s">
        <v>27</v>
      </c>
      <c r="E1957" t="s">
        <v>35</v>
      </c>
      <c r="F1957" t="s">
        <v>7</v>
      </c>
      <c r="G1957">
        <v>2016</v>
      </c>
      <c r="H1957" s="9">
        <v>667.56143401600002</v>
      </c>
      <c r="I1957" s="9">
        <v>713.30746910999903</v>
      </c>
      <c r="J1957" s="9">
        <v>628.041456756</v>
      </c>
    </row>
    <row r="1958" spans="1:10" x14ac:dyDescent="0.25">
      <c r="A1958" t="s">
        <v>39</v>
      </c>
      <c r="B1958" t="s">
        <v>144</v>
      </c>
      <c r="C1958" s="7" t="s">
        <v>1</v>
      </c>
      <c r="D1958" t="s">
        <v>28</v>
      </c>
      <c r="E1958" t="s">
        <v>35</v>
      </c>
      <c r="F1958" t="s">
        <v>97</v>
      </c>
      <c r="G1958">
        <v>2016</v>
      </c>
      <c r="H1958" s="9">
        <v>1206.7335964399999</v>
      </c>
      <c r="I1958" s="9">
        <v>1292.3662625699999</v>
      </c>
      <c r="J1958" s="9">
        <v>1132.8123305700001</v>
      </c>
    </row>
    <row r="1959" spans="1:10" x14ac:dyDescent="0.25">
      <c r="A1959" t="s">
        <v>39</v>
      </c>
      <c r="B1959" t="s">
        <v>144</v>
      </c>
      <c r="C1959" s="7" t="s">
        <v>3</v>
      </c>
      <c r="D1959" t="s">
        <v>28</v>
      </c>
      <c r="E1959" t="s">
        <v>35</v>
      </c>
      <c r="F1959" t="s">
        <v>97</v>
      </c>
      <c r="G1959">
        <v>2016</v>
      </c>
      <c r="H1959" s="9">
        <v>903.68540553000003</v>
      </c>
      <c r="I1959" s="9">
        <v>973.30335626199997</v>
      </c>
      <c r="J1959" s="9">
        <v>848.52790468900002</v>
      </c>
    </row>
    <row r="1960" spans="1:10" x14ac:dyDescent="0.25">
      <c r="A1960" t="s">
        <v>39</v>
      </c>
      <c r="B1960" t="s">
        <v>144</v>
      </c>
      <c r="C1960" s="7" t="s">
        <v>1</v>
      </c>
      <c r="D1960" t="s">
        <v>28</v>
      </c>
      <c r="E1960" t="s">
        <v>35</v>
      </c>
      <c r="F1960" t="s">
        <v>146</v>
      </c>
      <c r="G1960">
        <v>2016</v>
      </c>
      <c r="H1960" s="9">
        <v>1.4091958412E-2</v>
      </c>
      <c r="I1960" s="9">
        <v>1.5092349655900001E-2</v>
      </c>
      <c r="J1960" s="9">
        <v>1.32297684474E-2</v>
      </c>
    </row>
    <row r="1961" spans="1:10" x14ac:dyDescent="0.25">
      <c r="A1961" t="s">
        <v>39</v>
      </c>
      <c r="B1961" t="s">
        <v>144</v>
      </c>
      <c r="C1961" s="7" t="s">
        <v>3</v>
      </c>
      <c r="D1961" t="s">
        <v>28</v>
      </c>
      <c r="E1961" t="s">
        <v>35</v>
      </c>
      <c r="F1961" t="s">
        <v>146</v>
      </c>
      <c r="G1961">
        <v>2016</v>
      </c>
      <c r="H1961" s="9">
        <v>8.9858977887799993E-3</v>
      </c>
      <c r="I1961" s="9">
        <v>9.6762310560199998E-3</v>
      </c>
      <c r="J1961" s="9">
        <v>8.4385534651600005E-3</v>
      </c>
    </row>
    <row r="1962" spans="1:10" x14ac:dyDescent="0.25">
      <c r="A1962" t="s">
        <v>39</v>
      </c>
      <c r="B1962" t="s">
        <v>144</v>
      </c>
      <c r="C1962" s="7" t="s">
        <v>1</v>
      </c>
      <c r="D1962" t="s">
        <v>28</v>
      </c>
      <c r="E1962" t="s">
        <v>35</v>
      </c>
      <c r="F1962" t="s">
        <v>7</v>
      </c>
      <c r="G1962">
        <v>2016</v>
      </c>
      <c r="H1962" s="9">
        <v>1407.46340663</v>
      </c>
      <c r="I1962" s="9">
        <v>1507.34033417</v>
      </c>
      <c r="J1962" s="9">
        <v>1321.2459705700001</v>
      </c>
    </row>
    <row r="1963" spans="1:10" x14ac:dyDescent="0.25">
      <c r="A1963" t="s">
        <v>39</v>
      </c>
      <c r="B1963" t="s">
        <v>144</v>
      </c>
      <c r="C1963" s="7" t="s">
        <v>3</v>
      </c>
      <c r="D1963" t="s">
        <v>28</v>
      </c>
      <c r="E1963" t="s">
        <v>35</v>
      </c>
      <c r="F1963" t="s">
        <v>7</v>
      </c>
      <c r="G1963">
        <v>2016</v>
      </c>
      <c r="H1963" s="9">
        <v>897.68791904</v>
      </c>
      <c r="I1963" s="9">
        <v>966.84383650500001</v>
      </c>
      <c r="J1963" s="9">
        <v>842.89648183499901</v>
      </c>
    </row>
    <row r="1964" spans="1:10" x14ac:dyDescent="0.25">
      <c r="A1964" t="s">
        <v>39</v>
      </c>
      <c r="B1964" t="s">
        <v>144</v>
      </c>
      <c r="C1964" s="7" t="s">
        <v>1</v>
      </c>
      <c r="D1964" t="s">
        <v>147</v>
      </c>
      <c r="E1964" t="s">
        <v>35</v>
      </c>
      <c r="F1964" t="s">
        <v>97</v>
      </c>
      <c r="G1964">
        <v>2016</v>
      </c>
      <c r="H1964" s="9">
        <v>1246.0536530300001</v>
      </c>
      <c r="I1964" s="9">
        <v>1337.67760821</v>
      </c>
      <c r="J1964" s="9">
        <v>1169.37120781</v>
      </c>
    </row>
    <row r="1965" spans="1:10" x14ac:dyDescent="0.25">
      <c r="A1965" t="s">
        <v>39</v>
      </c>
      <c r="B1965" t="s">
        <v>144</v>
      </c>
      <c r="C1965" s="7" t="s">
        <v>3</v>
      </c>
      <c r="D1965" t="s">
        <v>147</v>
      </c>
      <c r="E1965" t="s">
        <v>35</v>
      </c>
      <c r="F1965" t="s">
        <v>97</v>
      </c>
      <c r="G1965">
        <v>2016</v>
      </c>
      <c r="H1965" s="9">
        <v>1071.2785065600001</v>
      </c>
      <c r="I1965" s="9">
        <v>1146.7354183899999</v>
      </c>
      <c r="J1965" s="9">
        <v>1007.15056126</v>
      </c>
    </row>
    <row r="1966" spans="1:10" x14ac:dyDescent="0.25">
      <c r="A1966" t="s">
        <v>39</v>
      </c>
      <c r="B1966" t="s">
        <v>144</v>
      </c>
      <c r="C1966" s="7" t="s">
        <v>1</v>
      </c>
      <c r="D1966" t="s">
        <v>147</v>
      </c>
      <c r="E1966" t="s">
        <v>35</v>
      </c>
      <c r="F1966" t="s">
        <v>146</v>
      </c>
      <c r="G1966">
        <v>2016</v>
      </c>
      <c r="H1966" s="9">
        <v>2.0688811408599999E-2</v>
      </c>
      <c r="I1966" s="9">
        <v>2.2210090938900001E-2</v>
      </c>
      <c r="J1966" s="9">
        <v>1.9414335347699999E-2</v>
      </c>
    </row>
    <row r="1967" spans="1:10" x14ac:dyDescent="0.25">
      <c r="A1967" t="s">
        <v>39</v>
      </c>
      <c r="B1967" t="s">
        <v>144</v>
      </c>
      <c r="C1967" s="7" t="s">
        <v>3</v>
      </c>
      <c r="D1967" t="s">
        <v>147</v>
      </c>
      <c r="E1967" t="s">
        <v>35</v>
      </c>
      <c r="F1967" t="s">
        <v>146</v>
      </c>
      <c r="G1967">
        <v>2016</v>
      </c>
      <c r="H1967" s="9">
        <v>1.40681869992E-2</v>
      </c>
      <c r="I1967" s="9">
        <v>1.50584737943E-2</v>
      </c>
      <c r="J1967" s="9">
        <v>1.32246840378E-2</v>
      </c>
    </row>
    <row r="1968" spans="1:10" x14ac:dyDescent="0.25">
      <c r="A1968" t="s">
        <v>39</v>
      </c>
      <c r="B1968" t="s">
        <v>144</v>
      </c>
      <c r="C1968" s="7" t="s">
        <v>1</v>
      </c>
      <c r="D1968" t="s">
        <v>147</v>
      </c>
      <c r="E1968" t="s">
        <v>35</v>
      </c>
      <c r="F1968" t="s">
        <v>7</v>
      </c>
      <c r="G1968">
        <v>2016</v>
      </c>
      <c r="H1968" s="9">
        <v>2067.44671208</v>
      </c>
      <c r="I1968" s="9">
        <v>2219.4687734200002</v>
      </c>
      <c r="J1968" s="9">
        <v>1940.21553799</v>
      </c>
    </row>
    <row r="1969" spans="1:10" x14ac:dyDescent="0.25">
      <c r="A1969" t="s">
        <v>39</v>
      </c>
      <c r="B1969" t="s">
        <v>144</v>
      </c>
      <c r="C1969" s="7" t="s">
        <v>3</v>
      </c>
      <c r="D1969" t="s">
        <v>147</v>
      </c>
      <c r="E1969" t="s">
        <v>35</v>
      </c>
      <c r="F1969" t="s">
        <v>7</v>
      </c>
      <c r="G1969">
        <v>2016</v>
      </c>
      <c r="H1969" s="9">
        <v>1405.9789444999999</v>
      </c>
      <c r="I1969" s="9">
        <v>1505.01092227</v>
      </c>
      <c r="J1969" s="9">
        <v>1321.8154517299999</v>
      </c>
    </row>
    <row r="1970" spans="1:10" x14ac:dyDescent="0.25">
      <c r="A1970" t="s">
        <v>39</v>
      </c>
      <c r="B1970" t="s">
        <v>144</v>
      </c>
      <c r="C1970" s="7" t="s">
        <v>1</v>
      </c>
      <c r="D1970" t="s">
        <v>148</v>
      </c>
      <c r="E1970" t="s">
        <v>35</v>
      </c>
      <c r="F1970" t="s">
        <v>97</v>
      </c>
      <c r="G1970">
        <v>2016</v>
      </c>
      <c r="H1970" s="9">
        <v>628.70214919700004</v>
      </c>
      <c r="I1970" s="9">
        <v>665.99151991799999</v>
      </c>
      <c r="J1970" s="9">
        <v>593.00128645899997</v>
      </c>
    </row>
    <row r="1971" spans="1:10" x14ac:dyDescent="0.25">
      <c r="A1971" t="s">
        <v>39</v>
      </c>
      <c r="B1971" t="s">
        <v>144</v>
      </c>
      <c r="C1971" s="7" t="s">
        <v>3</v>
      </c>
      <c r="D1971" t="s">
        <v>148</v>
      </c>
      <c r="E1971" t="s">
        <v>35</v>
      </c>
      <c r="F1971" t="s">
        <v>97</v>
      </c>
      <c r="G1971">
        <v>2016</v>
      </c>
      <c r="H1971" s="9">
        <v>694.67379477999998</v>
      </c>
      <c r="I1971" s="9">
        <v>736.67038248300003</v>
      </c>
      <c r="J1971" s="9">
        <v>657.02181355000005</v>
      </c>
    </row>
    <row r="1972" spans="1:10" x14ac:dyDescent="0.25">
      <c r="A1972" t="s">
        <v>39</v>
      </c>
      <c r="B1972" t="s">
        <v>144</v>
      </c>
      <c r="C1972" s="7" t="s">
        <v>1</v>
      </c>
      <c r="D1972" t="s">
        <v>148</v>
      </c>
      <c r="E1972" t="s">
        <v>35</v>
      </c>
      <c r="F1972" t="s">
        <v>146</v>
      </c>
      <c r="G1972">
        <v>2016</v>
      </c>
      <c r="H1972" s="9">
        <v>1.7783309677800001E-2</v>
      </c>
      <c r="I1972" s="9">
        <v>1.8837783859599999E-2</v>
      </c>
      <c r="J1972" s="9">
        <v>1.67720529934E-2</v>
      </c>
    </row>
    <row r="1973" spans="1:10" x14ac:dyDescent="0.25">
      <c r="A1973" t="s">
        <v>39</v>
      </c>
      <c r="B1973" t="s">
        <v>144</v>
      </c>
      <c r="C1973" s="7" t="s">
        <v>3</v>
      </c>
      <c r="D1973" t="s">
        <v>148</v>
      </c>
      <c r="E1973" t="s">
        <v>35</v>
      </c>
      <c r="F1973" t="s">
        <v>146</v>
      </c>
      <c r="G1973">
        <v>2016</v>
      </c>
      <c r="H1973" s="9">
        <v>1.3017036184900001E-2</v>
      </c>
      <c r="I1973" s="9">
        <v>1.38050550743E-2</v>
      </c>
      <c r="J1973" s="9">
        <v>1.23111055831E-2</v>
      </c>
    </row>
    <row r="1974" spans="1:10" x14ac:dyDescent="0.25">
      <c r="A1974" t="s">
        <v>39</v>
      </c>
      <c r="B1974" t="s">
        <v>144</v>
      </c>
      <c r="C1974" s="7" t="s">
        <v>1</v>
      </c>
      <c r="D1974" t="s">
        <v>148</v>
      </c>
      <c r="E1974" t="s">
        <v>35</v>
      </c>
      <c r="F1974" t="s">
        <v>7</v>
      </c>
      <c r="G1974">
        <v>2016</v>
      </c>
      <c r="H1974" s="9">
        <v>1777.5392791499901</v>
      </c>
      <c r="I1974" s="9">
        <v>1882.96809188</v>
      </c>
      <c r="J1974" s="9">
        <v>1676.60167953</v>
      </c>
    </row>
    <row r="1975" spans="1:10" x14ac:dyDescent="0.25">
      <c r="A1975" t="s">
        <v>39</v>
      </c>
      <c r="B1975" t="s">
        <v>144</v>
      </c>
      <c r="C1975" s="7" t="s">
        <v>3</v>
      </c>
      <c r="D1975" t="s">
        <v>148</v>
      </c>
      <c r="E1975" t="s">
        <v>35</v>
      </c>
      <c r="F1975" t="s">
        <v>7</v>
      </c>
      <c r="G1975">
        <v>2016</v>
      </c>
      <c r="H1975" s="9">
        <v>1301.20556547</v>
      </c>
      <c r="I1975" s="9">
        <v>1379.8701042299999</v>
      </c>
      <c r="J1975" s="9">
        <v>1230.67898466</v>
      </c>
    </row>
    <row r="1976" spans="1:10" x14ac:dyDescent="0.25">
      <c r="A1976" t="s">
        <v>39</v>
      </c>
      <c r="B1976" t="s">
        <v>144</v>
      </c>
      <c r="C1976" s="7" t="s">
        <v>1</v>
      </c>
      <c r="D1976" t="s">
        <v>149</v>
      </c>
      <c r="E1976" t="s">
        <v>35</v>
      </c>
      <c r="F1976" t="s">
        <v>97</v>
      </c>
      <c r="G1976">
        <v>2016</v>
      </c>
      <c r="H1976" s="9">
        <v>304.61133264099999</v>
      </c>
      <c r="I1976" s="9">
        <v>326.04255762999998</v>
      </c>
      <c r="J1976" s="9">
        <v>287.12461416399998</v>
      </c>
    </row>
    <row r="1977" spans="1:10" x14ac:dyDescent="0.25">
      <c r="A1977" t="s">
        <v>39</v>
      </c>
      <c r="B1977" t="s">
        <v>144</v>
      </c>
      <c r="C1977" s="7" t="s">
        <v>3</v>
      </c>
      <c r="D1977" t="s">
        <v>149</v>
      </c>
      <c r="E1977" t="s">
        <v>35</v>
      </c>
      <c r="F1977" t="s">
        <v>97</v>
      </c>
      <c r="G1977">
        <v>2016</v>
      </c>
      <c r="H1977" s="9">
        <v>503.031206193</v>
      </c>
      <c r="I1977" s="9">
        <v>541.33754038300003</v>
      </c>
      <c r="J1977" s="9">
        <v>475.81603269700003</v>
      </c>
    </row>
    <row r="1978" spans="1:10" x14ac:dyDescent="0.25">
      <c r="A1978" t="s">
        <v>39</v>
      </c>
      <c r="B1978" t="s">
        <v>144</v>
      </c>
      <c r="C1978" s="7" t="s">
        <v>1</v>
      </c>
      <c r="D1978" t="s">
        <v>149</v>
      </c>
      <c r="E1978" t="s">
        <v>35</v>
      </c>
      <c r="F1978" t="s">
        <v>146</v>
      </c>
      <c r="G1978">
        <v>2016</v>
      </c>
      <c r="H1978" s="9">
        <v>2.0652387472099999E-2</v>
      </c>
      <c r="I1978" s="9">
        <v>2.2105154932999999E-2</v>
      </c>
      <c r="J1978" s="9">
        <v>1.9468412783800002E-2</v>
      </c>
    </row>
    <row r="1979" spans="1:10" x14ac:dyDescent="0.25">
      <c r="A1979" t="s">
        <v>39</v>
      </c>
      <c r="B1979" t="s">
        <v>144</v>
      </c>
      <c r="C1979" s="7" t="s">
        <v>3</v>
      </c>
      <c r="D1979" t="s">
        <v>149</v>
      </c>
      <c r="E1979" t="s">
        <v>35</v>
      </c>
      <c r="F1979" t="s">
        <v>146</v>
      </c>
      <c r="G1979">
        <v>2016</v>
      </c>
      <c r="H1979" s="9">
        <v>1.6216351908099998E-2</v>
      </c>
      <c r="I1979" s="9">
        <v>1.74510042283E-2</v>
      </c>
      <c r="J1979" s="9">
        <v>1.5338643621799999E-2</v>
      </c>
    </row>
    <row r="1980" spans="1:10" x14ac:dyDescent="0.25">
      <c r="A1980" t="s">
        <v>39</v>
      </c>
      <c r="B1980" t="s">
        <v>144</v>
      </c>
      <c r="C1980" s="7" t="s">
        <v>1</v>
      </c>
      <c r="D1980" t="s">
        <v>149</v>
      </c>
      <c r="E1980" t="s">
        <v>35</v>
      </c>
      <c r="F1980" t="s">
        <v>7</v>
      </c>
      <c r="G1980">
        <v>2016</v>
      </c>
      <c r="H1980" s="9">
        <v>2064.5147585099999</v>
      </c>
      <c r="I1980" s="9">
        <v>2209.7656915600001</v>
      </c>
      <c r="J1980" s="9">
        <v>1945.99786664</v>
      </c>
    </row>
    <row r="1981" spans="1:10" x14ac:dyDescent="0.25">
      <c r="A1981" t="s">
        <v>39</v>
      </c>
      <c r="B1981" t="s">
        <v>144</v>
      </c>
      <c r="C1981" s="7" t="s">
        <v>3</v>
      </c>
      <c r="D1981" t="s">
        <v>149</v>
      </c>
      <c r="E1981" t="s">
        <v>35</v>
      </c>
      <c r="F1981" t="s">
        <v>7</v>
      </c>
      <c r="G1981">
        <v>2016</v>
      </c>
      <c r="H1981" s="9">
        <v>1621.1850727399999</v>
      </c>
      <c r="I1981" s="9">
        <v>1744.63995271</v>
      </c>
      <c r="J1981" s="9">
        <v>1533.4751404799999</v>
      </c>
    </row>
    <row r="1982" spans="1:10" x14ac:dyDescent="0.25">
      <c r="A1982" t="s">
        <v>39</v>
      </c>
      <c r="B1982" t="s">
        <v>144</v>
      </c>
      <c r="C1982" s="7" t="s">
        <v>1</v>
      </c>
      <c r="D1982" t="s">
        <v>150</v>
      </c>
      <c r="E1982" t="s">
        <v>35</v>
      </c>
      <c r="F1982" t="s">
        <v>97</v>
      </c>
      <c r="G1982">
        <v>2016</v>
      </c>
      <c r="H1982" s="9">
        <v>62.017474903900002</v>
      </c>
      <c r="I1982" s="9">
        <v>64.896145349500003</v>
      </c>
      <c r="J1982" s="9">
        <v>59.045094381799998</v>
      </c>
    </row>
    <row r="1983" spans="1:10" x14ac:dyDescent="0.25">
      <c r="A1983" t="s">
        <v>39</v>
      </c>
      <c r="B1983" t="s">
        <v>144</v>
      </c>
      <c r="C1983" s="7" t="s">
        <v>3</v>
      </c>
      <c r="D1983" t="s">
        <v>150</v>
      </c>
      <c r="E1983" t="s">
        <v>35</v>
      </c>
      <c r="F1983" t="s">
        <v>97</v>
      </c>
      <c r="G1983">
        <v>2016</v>
      </c>
      <c r="H1983" s="9">
        <v>178.805620382</v>
      </c>
      <c r="I1983" s="9">
        <v>187.554919523</v>
      </c>
      <c r="J1983" s="9">
        <v>171.25586326000001</v>
      </c>
    </row>
    <row r="1984" spans="1:10" x14ac:dyDescent="0.25">
      <c r="A1984" t="s">
        <v>39</v>
      </c>
      <c r="B1984" t="s">
        <v>144</v>
      </c>
      <c r="C1984" s="7" t="s">
        <v>1</v>
      </c>
      <c r="D1984" t="s">
        <v>150</v>
      </c>
      <c r="E1984" t="s">
        <v>35</v>
      </c>
      <c r="F1984" t="s">
        <v>146</v>
      </c>
      <c r="G1984">
        <v>2016</v>
      </c>
      <c r="H1984" s="9">
        <v>2.2788841914000001E-2</v>
      </c>
      <c r="I1984" s="9">
        <v>2.38465323508E-2</v>
      </c>
      <c r="J1984" s="9">
        <v>2.1697356268000002E-2</v>
      </c>
    </row>
    <row r="1985" spans="1:10" x14ac:dyDescent="0.25">
      <c r="A1985" t="s">
        <v>39</v>
      </c>
      <c r="B1985" t="s">
        <v>144</v>
      </c>
      <c r="C1985" s="7" t="s">
        <v>3</v>
      </c>
      <c r="D1985" t="s">
        <v>150</v>
      </c>
      <c r="E1985" t="s">
        <v>35</v>
      </c>
      <c r="F1985" t="s">
        <v>146</v>
      </c>
      <c r="G1985">
        <v>2016</v>
      </c>
      <c r="H1985" s="9">
        <v>1.95887328837E-2</v>
      </c>
      <c r="I1985" s="9">
        <v>2.0550550171299999E-2</v>
      </c>
      <c r="J1985" s="9">
        <v>1.87597099619E-2</v>
      </c>
    </row>
    <row r="1986" spans="1:10" x14ac:dyDescent="0.25">
      <c r="A1986" t="s">
        <v>39</v>
      </c>
      <c r="B1986" t="s">
        <v>144</v>
      </c>
      <c r="C1986" s="7" t="s">
        <v>1</v>
      </c>
      <c r="D1986" t="s">
        <v>150</v>
      </c>
      <c r="E1986" t="s">
        <v>35</v>
      </c>
      <c r="F1986" t="s">
        <v>7</v>
      </c>
      <c r="G1986">
        <v>2016</v>
      </c>
      <c r="H1986" s="9">
        <v>2277.8225994499999</v>
      </c>
      <c r="I1986" s="9">
        <v>2383.55248618</v>
      </c>
      <c r="J1986" s="9">
        <v>2168.65086135</v>
      </c>
    </row>
    <row r="1987" spans="1:10" x14ac:dyDescent="0.25">
      <c r="A1987" t="s">
        <v>39</v>
      </c>
      <c r="B1987" t="s">
        <v>144</v>
      </c>
      <c r="C1987" s="7" t="s">
        <v>3</v>
      </c>
      <c r="D1987" t="s">
        <v>150</v>
      </c>
      <c r="E1987" t="s">
        <v>35</v>
      </c>
      <c r="F1987" t="s">
        <v>7</v>
      </c>
      <c r="G1987">
        <v>2016</v>
      </c>
      <c r="H1987" s="9">
        <v>1958.3147646099901</v>
      </c>
      <c r="I1987" s="9">
        <v>2054.13883128</v>
      </c>
      <c r="J1987" s="9">
        <v>1875.6283210300001</v>
      </c>
    </row>
    <row r="1988" spans="1:10" x14ac:dyDescent="0.25">
      <c r="A1988" t="s">
        <v>39</v>
      </c>
      <c r="B1988" t="s">
        <v>144</v>
      </c>
      <c r="C1988" s="7" t="s">
        <v>1</v>
      </c>
      <c r="D1988" t="s">
        <v>145</v>
      </c>
      <c r="E1988" t="s">
        <v>33</v>
      </c>
      <c r="F1988" t="s">
        <v>97</v>
      </c>
      <c r="G1988">
        <v>2016</v>
      </c>
      <c r="H1988" s="9">
        <v>10.064391092599999</v>
      </c>
      <c r="I1988" s="9">
        <v>17.874332016499999</v>
      </c>
      <c r="J1988" s="9">
        <v>5.0635282675699997</v>
      </c>
    </row>
    <row r="1989" spans="1:10" x14ac:dyDescent="0.25">
      <c r="A1989" t="s">
        <v>39</v>
      </c>
      <c r="B1989" t="s">
        <v>144</v>
      </c>
      <c r="C1989" s="7" t="s">
        <v>3</v>
      </c>
      <c r="D1989" t="s">
        <v>145</v>
      </c>
      <c r="E1989" t="s">
        <v>33</v>
      </c>
      <c r="F1989" t="s">
        <v>97</v>
      </c>
      <c r="G1989">
        <v>2016</v>
      </c>
      <c r="H1989" s="9">
        <v>10.1662802528</v>
      </c>
      <c r="I1989" s="9">
        <v>18.202504958599999</v>
      </c>
      <c r="J1989" s="9">
        <v>5.1136013848499999</v>
      </c>
    </row>
    <row r="1990" spans="1:10" x14ac:dyDescent="0.25">
      <c r="A1990" t="s">
        <v>39</v>
      </c>
      <c r="B1990" t="s">
        <v>144</v>
      </c>
      <c r="C1990" s="7" t="s">
        <v>1</v>
      </c>
      <c r="D1990" t="s">
        <v>145</v>
      </c>
      <c r="E1990" t="s">
        <v>33</v>
      </c>
      <c r="F1990" t="s">
        <v>146</v>
      </c>
      <c r="G1990">
        <v>2016</v>
      </c>
      <c r="H1990" s="9">
        <v>5.08347877388E-5</v>
      </c>
      <c r="I1990" s="9">
        <v>9.03851210314E-5</v>
      </c>
      <c r="J1990" s="9">
        <v>2.5803957510499999E-5</v>
      </c>
    </row>
    <row r="1991" spans="1:10" x14ac:dyDescent="0.25">
      <c r="A1991" t="s">
        <v>39</v>
      </c>
      <c r="B1991" t="s">
        <v>144</v>
      </c>
      <c r="C1991" s="7" t="s">
        <v>3</v>
      </c>
      <c r="D1991" t="s">
        <v>145</v>
      </c>
      <c r="E1991" t="s">
        <v>33</v>
      </c>
      <c r="F1991" t="s">
        <v>146</v>
      </c>
      <c r="G1991">
        <v>2016</v>
      </c>
      <c r="H1991" s="9">
        <v>4.81866271755E-5</v>
      </c>
      <c r="I1991" s="9">
        <v>8.6017291708599997E-5</v>
      </c>
      <c r="J1991" s="9">
        <v>2.4441644148799999E-5</v>
      </c>
    </row>
    <row r="1992" spans="1:10" x14ac:dyDescent="0.25">
      <c r="A1992" t="s">
        <v>39</v>
      </c>
      <c r="B1992" t="s">
        <v>144</v>
      </c>
      <c r="C1992" s="7" t="s">
        <v>1</v>
      </c>
      <c r="D1992" t="s">
        <v>145</v>
      </c>
      <c r="E1992" t="s">
        <v>33</v>
      </c>
      <c r="F1992" t="s">
        <v>7</v>
      </c>
      <c r="G1992">
        <v>2016</v>
      </c>
      <c r="H1992" s="9">
        <v>3.0048080976599998</v>
      </c>
      <c r="I1992" s="9">
        <v>5.3365312505700002</v>
      </c>
      <c r="J1992" s="9">
        <v>1.5117586947099999</v>
      </c>
    </row>
    <row r="1993" spans="1:10" x14ac:dyDescent="0.25">
      <c r="A1993" t="s">
        <v>39</v>
      </c>
      <c r="B1993" t="s">
        <v>144</v>
      </c>
      <c r="C1993" s="7" t="s">
        <v>3</v>
      </c>
      <c r="D1993" t="s">
        <v>145</v>
      </c>
      <c r="E1993" t="s">
        <v>33</v>
      </c>
      <c r="F1993" t="s">
        <v>7</v>
      </c>
      <c r="G1993">
        <v>2016</v>
      </c>
      <c r="H1993" s="9">
        <v>3.2014624540500001</v>
      </c>
      <c r="I1993" s="9">
        <v>5.7321492960600002</v>
      </c>
      <c r="J1993" s="9">
        <v>1.61032377934</v>
      </c>
    </row>
    <row r="1994" spans="1:10" x14ac:dyDescent="0.25">
      <c r="A1994" t="s">
        <v>39</v>
      </c>
      <c r="B1994" t="s">
        <v>144</v>
      </c>
      <c r="C1994" s="7" t="s">
        <v>1</v>
      </c>
      <c r="D1994" t="s">
        <v>14</v>
      </c>
      <c r="E1994" t="s">
        <v>33</v>
      </c>
      <c r="F1994" t="s">
        <v>97</v>
      </c>
      <c r="G1994">
        <v>2016</v>
      </c>
      <c r="H1994" s="9">
        <v>114.461290351</v>
      </c>
      <c r="I1994" s="9">
        <v>166.73330717299999</v>
      </c>
      <c r="J1994" s="9">
        <v>72.027444030400005</v>
      </c>
    </row>
    <row r="1995" spans="1:10" x14ac:dyDescent="0.25">
      <c r="A1995" t="s">
        <v>39</v>
      </c>
      <c r="B1995" t="s">
        <v>144</v>
      </c>
      <c r="C1995" s="7" t="s">
        <v>3</v>
      </c>
      <c r="D1995" t="s">
        <v>14</v>
      </c>
      <c r="E1995" t="s">
        <v>33</v>
      </c>
      <c r="F1995" t="s">
        <v>97</v>
      </c>
      <c r="G1995">
        <v>2016</v>
      </c>
      <c r="H1995" s="9">
        <v>115.167985479</v>
      </c>
      <c r="I1995" s="9">
        <v>168.16624594000001</v>
      </c>
      <c r="J1995" s="9">
        <v>72.735025130699995</v>
      </c>
    </row>
    <row r="1996" spans="1:10" x14ac:dyDescent="0.25">
      <c r="A1996" t="s">
        <v>39</v>
      </c>
      <c r="B1996" t="s">
        <v>144</v>
      </c>
      <c r="C1996" s="7" t="s">
        <v>1</v>
      </c>
      <c r="D1996" t="s">
        <v>14</v>
      </c>
      <c r="E1996" t="s">
        <v>33</v>
      </c>
      <c r="F1996" t="s">
        <v>146</v>
      </c>
      <c r="G1996">
        <v>2016</v>
      </c>
      <c r="H1996" s="9">
        <v>5.2411209025000005E-4</v>
      </c>
      <c r="I1996" s="9">
        <v>7.6730447247599996E-4</v>
      </c>
      <c r="J1996" s="9">
        <v>3.299677633E-4</v>
      </c>
    </row>
    <row r="1997" spans="1:10" x14ac:dyDescent="0.25">
      <c r="A1997" t="s">
        <v>39</v>
      </c>
      <c r="B1997" t="s">
        <v>144</v>
      </c>
      <c r="C1997" s="7" t="s">
        <v>3</v>
      </c>
      <c r="D1997" t="s">
        <v>14</v>
      </c>
      <c r="E1997" t="s">
        <v>33</v>
      </c>
      <c r="F1997" t="s">
        <v>146</v>
      </c>
      <c r="G1997">
        <v>2016</v>
      </c>
      <c r="H1997" s="9">
        <v>5.324141357E-4</v>
      </c>
      <c r="I1997" s="9">
        <v>7.7925470077999995E-4</v>
      </c>
      <c r="J1997" s="9">
        <v>3.3612771860500002E-4</v>
      </c>
    </row>
    <row r="1998" spans="1:10" x14ac:dyDescent="0.25">
      <c r="A1998" t="s">
        <v>39</v>
      </c>
      <c r="B1998" t="s">
        <v>144</v>
      </c>
      <c r="C1998" s="7" t="s">
        <v>1</v>
      </c>
      <c r="D1998" t="s">
        <v>14</v>
      </c>
      <c r="E1998" t="s">
        <v>33</v>
      </c>
      <c r="F1998" t="s">
        <v>7</v>
      </c>
      <c r="G1998">
        <v>2016</v>
      </c>
      <c r="H1998" s="9">
        <v>40.697737300499902</v>
      </c>
      <c r="I1998" s="9">
        <v>59.283521212700002</v>
      </c>
      <c r="J1998" s="9">
        <v>25.610003055</v>
      </c>
    </row>
    <row r="1999" spans="1:10" x14ac:dyDescent="0.25">
      <c r="A1999" t="s">
        <v>39</v>
      </c>
      <c r="B1999" t="s">
        <v>144</v>
      </c>
      <c r="C1999" s="7" t="s">
        <v>3</v>
      </c>
      <c r="D1999" t="s">
        <v>14</v>
      </c>
      <c r="E1999" t="s">
        <v>33</v>
      </c>
      <c r="F1999" t="s">
        <v>7</v>
      </c>
      <c r="G1999">
        <v>2016</v>
      </c>
      <c r="H1999" s="9">
        <v>42.758131540099903</v>
      </c>
      <c r="I1999" s="9">
        <v>62.434663892099998</v>
      </c>
      <c r="J1999" s="9">
        <v>27.004151884500001</v>
      </c>
    </row>
    <row r="2000" spans="1:10" x14ac:dyDescent="0.25">
      <c r="A2000" t="s">
        <v>39</v>
      </c>
      <c r="B2000" t="s">
        <v>144</v>
      </c>
      <c r="C2000" s="7" t="s">
        <v>1</v>
      </c>
      <c r="D2000" t="s">
        <v>15</v>
      </c>
      <c r="E2000" t="s">
        <v>33</v>
      </c>
      <c r="F2000" t="s">
        <v>97</v>
      </c>
      <c r="G2000">
        <v>2016</v>
      </c>
      <c r="H2000" s="9">
        <v>361.97190202199999</v>
      </c>
      <c r="I2000" s="9">
        <v>503.95323761200001</v>
      </c>
      <c r="J2000" s="9">
        <v>239.308342842</v>
      </c>
    </row>
    <row r="2001" spans="1:10" x14ac:dyDescent="0.25">
      <c r="A2001" t="s">
        <v>39</v>
      </c>
      <c r="B2001" t="s">
        <v>144</v>
      </c>
      <c r="C2001" s="7" t="s">
        <v>3</v>
      </c>
      <c r="D2001" t="s">
        <v>15</v>
      </c>
      <c r="E2001" t="s">
        <v>33</v>
      </c>
      <c r="F2001" t="s">
        <v>97</v>
      </c>
      <c r="G2001">
        <v>2016</v>
      </c>
      <c r="H2001" s="9">
        <v>352.11606004800001</v>
      </c>
      <c r="I2001" s="9">
        <v>495.04279014100001</v>
      </c>
      <c r="J2001" s="9">
        <v>234.56146582400001</v>
      </c>
    </row>
    <row r="2002" spans="1:10" x14ac:dyDescent="0.25">
      <c r="A2002" t="s">
        <v>39</v>
      </c>
      <c r="B2002" t="s">
        <v>144</v>
      </c>
      <c r="C2002" s="7" t="s">
        <v>1</v>
      </c>
      <c r="D2002" t="s">
        <v>15</v>
      </c>
      <c r="E2002" t="s">
        <v>33</v>
      </c>
      <c r="F2002" t="s">
        <v>146</v>
      </c>
      <c r="G2002">
        <v>2016</v>
      </c>
      <c r="H2002" s="9">
        <v>1.7664285976899999E-3</v>
      </c>
      <c r="I2002" s="9">
        <v>2.4856241666299998E-3</v>
      </c>
      <c r="J2002" s="9">
        <v>1.1687178478399999E-3</v>
      </c>
    </row>
    <row r="2003" spans="1:10" x14ac:dyDescent="0.25">
      <c r="A2003" t="s">
        <v>39</v>
      </c>
      <c r="B2003" t="s">
        <v>144</v>
      </c>
      <c r="C2003" s="7" t="s">
        <v>3</v>
      </c>
      <c r="D2003" t="s">
        <v>15</v>
      </c>
      <c r="E2003" t="s">
        <v>33</v>
      </c>
      <c r="F2003" t="s">
        <v>146</v>
      </c>
      <c r="G2003">
        <v>2016</v>
      </c>
      <c r="H2003" s="9">
        <v>1.7169325481999999E-3</v>
      </c>
      <c r="I2003" s="9">
        <v>2.4142856991900001E-3</v>
      </c>
      <c r="J2003" s="9">
        <v>1.14489190136E-3</v>
      </c>
    </row>
    <row r="2004" spans="1:10" x14ac:dyDescent="0.25">
      <c r="A2004" t="s">
        <v>39</v>
      </c>
      <c r="B2004" t="s">
        <v>144</v>
      </c>
      <c r="C2004" s="7" t="s">
        <v>1</v>
      </c>
      <c r="D2004" t="s">
        <v>15</v>
      </c>
      <c r="E2004" t="s">
        <v>33</v>
      </c>
      <c r="F2004" t="s">
        <v>7</v>
      </c>
      <c r="G2004">
        <v>2016</v>
      </c>
      <c r="H2004" s="9">
        <v>151.96641793000001</v>
      </c>
      <c r="I2004" s="9">
        <v>211.57434567799999</v>
      </c>
      <c r="J2004" s="9">
        <v>100.46865914</v>
      </c>
    </row>
    <row r="2005" spans="1:10" x14ac:dyDescent="0.25">
      <c r="A2005" t="s">
        <v>39</v>
      </c>
      <c r="B2005" t="s">
        <v>144</v>
      </c>
      <c r="C2005" s="7" t="s">
        <v>3</v>
      </c>
      <c r="D2005" t="s">
        <v>15</v>
      </c>
      <c r="E2005" t="s">
        <v>33</v>
      </c>
      <c r="F2005" t="s">
        <v>7</v>
      </c>
      <c r="G2005">
        <v>2016</v>
      </c>
      <c r="H2005" s="9">
        <v>154.68374566599999</v>
      </c>
      <c r="I2005" s="9">
        <v>217.47111743100001</v>
      </c>
      <c r="J2005" s="9">
        <v>103.042292696</v>
      </c>
    </row>
    <row r="2006" spans="1:10" x14ac:dyDescent="0.25">
      <c r="A2006" t="s">
        <v>39</v>
      </c>
      <c r="B2006" t="s">
        <v>144</v>
      </c>
      <c r="C2006" s="7" t="s">
        <v>1</v>
      </c>
      <c r="D2006" t="s">
        <v>16</v>
      </c>
      <c r="E2006" t="s">
        <v>33</v>
      </c>
      <c r="F2006" t="s">
        <v>97</v>
      </c>
      <c r="G2006">
        <v>2016</v>
      </c>
      <c r="H2006" s="9">
        <v>745.13164200400001</v>
      </c>
      <c r="I2006" s="9">
        <v>991.34761795899999</v>
      </c>
      <c r="J2006" s="9">
        <v>535.51848632600002</v>
      </c>
    </row>
    <row r="2007" spans="1:10" x14ac:dyDescent="0.25">
      <c r="A2007" t="s">
        <v>39</v>
      </c>
      <c r="B2007" t="s">
        <v>144</v>
      </c>
      <c r="C2007" s="7" t="s">
        <v>3</v>
      </c>
      <c r="D2007" t="s">
        <v>16</v>
      </c>
      <c r="E2007" t="s">
        <v>33</v>
      </c>
      <c r="F2007" t="s">
        <v>97</v>
      </c>
      <c r="G2007">
        <v>2016</v>
      </c>
      <c r="H2007" s="9">
        <v>674.96404783499997</v>
      </c>
      <c r="I2007" s="9">
        <v>895.16652672099997</v>
      </c>
      <c r="J2007" s="9">
        <v>483.602476325</v>
      </c>
    </row>
    <row r="2008" spans="1:10" x14ac:dyDescent="0.25">
      <c r="A2008" t="s">
        <v>39</v>
      </c>
      <c r="B2008" t="s">
        <v>144</v>
      </c>
      <c r="C2008" s="7" t="s">
        <v>1</v>
      </c>
      <c r="D2008" t="s">
        <v>16</v>
      </c>
      <c r="E2008" t="s">
        <v>33</v>
      </c>
      <c r="F2008" t="s">
        <v>146</v>
      </c>
      <c r="G2008">
        <v>2016</v>
      </c>
      <c r="H2008" s="9">
        <v>3.29416735019E-3</v>
      </c>
      <c r="I2008" s="9">
        <v>4.3703305799300003E-3</v>
      </c>
      <c r="J2008" s="9">
        <v>2.3775691218700002E-3</v>
      </c>
    </row>
    <row r="2009" spans="1:10" x14ac:dyDescent="0.25">
      <c r="A2009" t="s">
        <v>39</v>
      </c>
      <c r="B2009" t="s">
        <v>144</v>
      </c>
      <c r="C2009" s="7" t="s">
        <v>3</v>
      </c>
      <c r="D2009" t="s">
        <v>16</v>
      </c>
      <c r="E2009" t="s">
        <v>33</v>
      </c>
      <c r="F2009" t="s">
        <v>146</v>
      </c>
      <c r="G2009">
        <v>2016</v>
      </c>
      <c r="H2009" s="9">
        <v>3.0211264741099998E-3</v>
      </c>
      <c r="I2009" s="9">
        <v>3.9977417234200001E-3</v>
      </c>
      <c r="J2009" s="9">
        <v>2.17358624522E-3</v>
      </c>
    </row>
    <row r="2010" spans="1:10" x14ac:dyDescent="0.25">
      <c r="A2010" t="s">
        <v>39</v>
      </c>
      <c r="B2010" t="s">
        <v>144</v>
      </c>
      <c r="C2010" s="7" t="s">
        <v>1</v>
      </c>
      <c r="D2010" t="s">
        <v>16</v>
      </c>
      <c r="E2010" t="s">
        <v>33</v>
      </c>
      <c r="F2010" t="s">
        <v>7</v>
      </c>
      <c r="G2010">
        <v>2016</v>
      </c>
      <c r="H2010" s="9">
        <v>300.624531004</v>
      </c>
      <c r="I2010" s="9">
        <v>399.96075312099998</v>
      </c>
      <c r="J2010" s="9">
        <v>216.05577420200001</v>
      </c>
    </row>
    <row r="2011" spans="1:10" x14ac:dyDescent="0.25">
      <c r="A2011" t="s">
        <v>39</v>
      </c>
      <c r="B2011" t="s">
        <v>144</v>
      </c>
      <c r="C2011" s="7" t="s">
        <v>3</v>
      </c>
      <c r="D2011" t="s">
        <v>16</v>
      </c>
      <c r="E2011" t="s">
        <v>33</v>
      </c>
      <c r="F2011" t="s">
        <v>7</v>
      </c>
      <c r="G2011">
        <v>2016</v>
      </c>
      <c r="H2011" s="9">
        <v>289.77956511799999</v>
      </c>
      <c r="I2011" s="9">
        <v>384.31819835900001</v>
      </c>
      <c r="J2011" s="9">
        <v>207.62308115399901</v>
      </c>
    </row>
    <row r="2012" spans="1:10" x14ac:dyDescent="0.25">
      <c r="A2012" t="s">
        <v>39</v>
      </c>
      <c r="B2012" t="s">
        <v>144</v>
      </c>
      <c r="C2012" s="7" t="s">
        <v>1</v>
      </c>
      <c r="D2012" t="s">
        <v>17</v>
      </c>
      <c r="E2012" t="s">
        <v>33</v>
      </c>
      <c r="F2012" t="s">
        <v>97</v>
      </c>
      <c r="G2012">
        <v>2016</v>
      </c>
      <c r="H2012" s="9">
        <v>1327.9891711800001</v>
      </c>
      <c r="I2012" s="9">
        <v>1724.37305793</v>
      </c>
      <c r="J2012" s="9">
        <v>993.62451957400003</v>
      </c>
    </row>
    <row r="2013" spans="1:10" x14ac:dyDescent="0.25">
      <c r="A2013" t="s">
        <v>39</v>
      </c>
      <c r="B2013" t="s">
        <v>144</v>
      </c>
      <c r="C2013" s="7" t="s">
        <v>3</v>
      </c>
      <c r="D2013" t="s">
        <v>17</v>
      </c>
      <c r="E2013" t="s">
        <v>33</v>
      </c>
      <c r="F2013" t="s">
        <v>97</v>
      </c>
      <c r="G2013">
        <v>2016</v>
      </c>
      <c r="H2013" s="9">
        <v>1257.91601107</v>
      </c>
      <c r="I2013" s="9">
        <v>1643.26674288</v>
      </c>
      <c r="J2013" s="9">
        <v>939.715475567</v>
      </c>
    </row>
    <row r="2014" spans="1:10" x14ac:dyDescent="0.25">
      <c r="A2014" t="s">
        <v>39</v>
      </c>
      <c r="B2014" t="s">
        <v>144</v>
      </c>
      <c r="C2014" s="7" t="s">
        <v>1</v>
      </c>
      <c r="D2014" t="s">
        <v>17</v>
      </c>
      <c r="E2014" t="s">
        <v>33</v>
      </c>
      <c r="F2014" t="s">
        <v>146</v>
      </c>
      <c r="G2014">
        <v>2016</v>
      </c>
      <c r="H2014" s="9">
        <v>5.0348717513799997E-3</v>
      </c>
      <c r="I2014" s="9">
        <v>6.5111709225000002E-3</v>
      </c>
      <c r="J2014" s="9">
        <v>3.7615489832900002E-3</v>
      </c>
    </row>
    <row r="2015" spans="1:10" x14ac:dyDescent="0.25">
      <c r="A2015" t="s">
        <v>39</v>
      </c>
      <c r="B2015" t="s">
        <v>144</v>
      </c>
      <c r="C2015" s="7" t="s">
        <v>3</v>
      </c>
      <c r="D2015" t="s">
        <v>17</v>
      </c>
      <c r="E2015" t="s">
        <v>33</v>
      </c>
      <c r="F2015" t="s">
        <v>146</v>
      </c>
      <c r="G2015">
        <v>2016</v>
      </c>
      <c r="H2015" s="9">
        <v>4.3055684698199998E-3</v>
      </c>
      <c r="I2015" s="9">
        <v>5.6194243273800003E-3</v>
      </c>
      <c r="J2015" s="9">
        <v>3.2330218194000001E-3</v>
      </c>
    </row>
    <row r="2016" spans="1:10" x14ac:dyDescent="0.25">
      <c r="A2016" t="s">
        <v>39</v>
      </c>
      <c r="B2016" t="s">
        <v>144</v>
      </c>
      <c r="C2016" s="7" t="s">
        <v>1</v>
      </c>
      <c r="D2016" t="s">
        <v>17</v>
      </c>
      <c r="E2016" t="s">
        <v>33</v>
      </c>
      <c r="F2016" t="s">
        <v>7</v>
      </c>
      <c r="G2016">
        <v>2016</v>
      </c>
      <c r="H2016" s="9">
        <v>450.33945480199998</v>
      </c>
      <c r="I2016" s="9">
        <v>584.75870107799994</v>
      </c>
      <c r="J2016" s="9">
        <v>336.95178705900003</v>
      </c>
    </row>
    <row r="2017" spans="1:10" x14ac:dyDescent="0.25">
      <c r="A2017" t="s">
        <v>39</v>
      </c>
      <c r="B2017" t="s">
        <v>144</v>
      </c>
      <c r="C2017" s="7" t="s">
        <v>3</v>
      </c>
      <c r="D2017" t="s">
        <v>17</v>
      </c>
      <c r="E2017" t="s">
        <v>33</v>
      </c>
      <c r="F2017" t="s">
        <v>7</v>
      </c>
      <c r="G2017">
        <v>2016</v>
      </c>
      <c r="H2017" s="9">
        <v>417.62788228599999</v>
      </c>
      <c r="I2017" s="9">
        <v>545.56425375200001</v>
      </c>
      <c r="J2017" s="9">
        <v>311.98536353699899</v>
      </c>
    </row>
    <row r="2018" spans="1:10" x14ac:dyDescent="0.25">
      <c r="A2018" t="s">
        <v>39</v>
      </c>
      <c r="B2018" t="s">
        <v>144</v>
      </c>
      <c r="C2018" s="7" t="s">
        <v>1</v>
      </c>
      <c r="D2018" t="s">
        <v>18</v>
      </c>
      <c r="E2018" t="s">
        <v>33</v>
      </c>
      <c r="F2018" t="s">
        <v>97</v>
      </c>
      <c r="G2018">
        <v>2016</v>
      </c>
      <c r="H2018" s="9">
        <v>2561.1787339699999</v>
      </c>
      <c r="I2018" s="9">
        <v>3266.2475428600001</v>
      </c>
      <c r="J2018" s="9">
        <v>2008.3440799299999</v>
      </c>
    </row>
    <row r="2019" spans="1:10" x14ac:dyDescent="0.25">
      <c r="A2019" t="s">
        <v>39</v>
      </c>
      <c r="B2019" t="s">
        <v>144</v>
      </c>
      <c r="C2019" s="7" t="s">
        <v>3</v>
      </c>
      <c r="D2019" t="s">
        <v>18</v>
      </c>
      <c r="E2019" t="s">
        <v>33</v>
      </c>
      <c r="F2019" t="s">
        <v>97</v>
      </c>
      <c r="G2019">
        <v>2016</v>
      </c>
      <c r="H2019" s="9">
        <v>2425.0131900299998</v>
      </c>
      <c r="I2019" s="9">
        <v>3102.3858790499999</v>
      </c>
      <c r="J2019" s="9">
        <v>1887.5082426700001</v>
      </c>
    </row>
    <row r="2020" spans="1:10" x14ac:dyDescent="0.25">
      <c r="A2020" t="s">
        <v>39</v>
      </c>
      <c r="B2020" t="s">
        <v>144</v>
      </c>
      <c r="C2020" s="7" t="s">
        <v>1</v>
      </c>
      <c r="D2020" t="s">
        <v>18</v>
      </c>
      <c r="E2020" t="s">
        <v>33</v>
      </c>
      <c r="F2020" t="s">
        <v>146</v>
      </c>
      <c r="G2020">
        <v>2016</v>
      </c>
      <c r="H2020" s="9">
        <v>6.7418060885000002E-3</v>
      </c>
      <c r="I2020" s="9">
        <v>8.6188799437299998E-3</v>
      </c>
      <c r="J2020" s="9">
        <v>5.2739513125799999E-3</v>
      </c>
    </row>
    <row r="2021" spans="1:10" x14ac:dyDescent="0.25">
      <c r="A2021" t="s">
        <v>39</v>
      </c>
      <c r="B2021" t="s">
        <v>144</v>
      </c>
      <c r="C2021" s="7" t="s">
        <v>3</v>
      </c>
      <c r="D2021" t="s">
        <v>18</v>
      </c>
      <c r="E2021" t="s">
        <v>33</v>
      </c>
      <c r="F2021" t="s">
        <v>146</v>
      </c>
      <c r="G2021">
        <v>2016</v>
      </c>
      <c r="H2021" s="9">
        <v>5.7873627624999997E-3</v>
      </c>
      <c r="I2021" s="9">
        <v>7.3995980722999996E-3</v>
      </c>
      <c r="J2021" s="9">
        <v>4.49012963367E-3</v>
      </c>
    </row>
    <row r="2022" spans="1:10" x14ac:dyDescent="0.25">
      <c r="A2022" t="s">
        <v>39</v>
      </c>
      <c r="B2022" t="s">
        <v>144</v>
      </c>
      <c r="C2022" s="7" t="s">
        <v>1</v>
      </c>
      <c r="D2022" t="s">
        <v>18</v>
      </c>
      <c r="E2022" t="s">
        <v>33</v>
      </c>
      <c r="F2022" t="s">
        <v>7</v>
      </c>
      <c r="G2022">
        <v>2016</v>
      </c>
      <c r="H2022" s="9">
        <v>623.21576992600001</v>
      </c>
      <c r="I2022" s="9">
        <v>794.78130526099903</v>
      </c>
      <c r="J2022" s="9">
        <v>488.69361807899998</v>
      </c>
    </row>
    <row r="2023" spans="1:10" x14ac:dyDescent="0.25">
      <c r="A2023" t="s">
        <v>39</v>
      </c>
      <c r="B2023" t="s">
        <v>144</v>
      </c>
      <c r="C2023" s="7" t="s">
        <v>3</v>
      </c>
      <c r="D2023" t="s">
        <v>18</v>
      </c>
      <c r="E2023" t="s">
        <v>33</v>
      </c>
      <c r="F2023" t="s">
        <v>7</v>
      </c>
      <c r="G2023">
        <v>2016</v>
      </c>
      <c r="H2023" s="9">
        <v>567.60617717000002</v>
      </c>
      <c r="I2023" s="9">
        <v>726.154148835</v>
      </c>
      <c r="J2023" s="9">
        <v>441.79608688699898</v>
      </c>
    </row>
    <row r="2024" spans="1:10" x14ac:dyDescent="0.25">
      <c r="A2024" t="s">
        <v>39</v>
      </c>
      <c r="B2024" t="s">
        <v>144</v>
      </c>
      <c r="C2024" s="7" t="s">
        <v>1</v>
      </c>
      <c r="D2024" t="s">
        <v>19</v>
      </c>
      <c r="E2024" t="s">
        <v>33</v>
      </c>
      <c r="F2024" t="s">
        <v>97</v>
      </c>
      <c r="G2024">
        <v>2016</v>
      </c>
      <c r="H2024" s="9">
        <v>4143.0721497100003</v>
      </c>
      <c r="I2024" s="9">
        <v>5080.61827189</v>
      </c>
      <c r="J2024" s="9">
        <v>3275.0891407899999</v>
      </c>
    </row>
    <row r="2025" spans="1:10" x14ac:dyDescent="0.25">
      <c r="A2025" t="s">
        <v>39</v>
      </c>
      <c r="B2025" t="s">
        <v>144</v>
      </c>
      <c r="C2025" s="7" t="s">
        <v>3</v>
      </c>
      <c r="D2025" t="s">
        <v>19</v>
      </c>
      <c r="E2025" t="s">
        <v>33</v>
      </c>
      <c r="F2025" t="s">
        <v>97</v>
      </c>
      <c r="G2025">
        <v>2016</v>
      </c>
      <c r="H2025" s="9">
        <v>3562.30944262</v>
      </c>
      <c r="I2025" s="9">
        <v>4437.2869605300002</v>
      </c>
      <c r="J2025" s="9">
        <v>2820.20444645</v>
      </c>
    </row>
    <row r="2026" spans="1:10" x14ac:dyDescent="0.25">
      <c r="A2026" t="s">
        <v>39</v>
      </c>
      <c r="B2026" t="s">
        <v>144</v>
      </c>
      <c r="C2026" s="7" t="s">
        <v>1</v>
      </c>
      <c r="D2026" t="s">
        <v>19</v>
      </c>
      <c r="E2026" t="s">
        <v>33</v>
      </c>
      <c r="F2026" t="s">
        <v>146</v>
      </c>
      <c r="G2026">
        <v>2016</v>
      </c>
      <c r="H2026" s="9">
        <v>9.9808139742199996E-3</v>
      </c>
      <c r="I2026" s="9">
        <v>1.2296888851599999E-2</v>
      </c>
      <c r="J2026" s="9">
        <v>7.8938757718099994E-3</v>
      </c>
    </row>
    <row r="2027" spans="1:10" x14ac:dyDescent="0.25">
      <c r="A2027" t="s">
        <v>39</v>
      </c>
      <c r="B2027" t="s">
        <v>144</v>
      </c>
      <c r="C2027" s="7" t="s">
        <v>3</v>
      </c>
      <c r="D2027" t="s">
        <v>19</v>
      </c>
      <c r="E2027" t="s">
        <v>33</v>
      </c>
      <c r="F2027" t="s">
        <v>146</v>
      </c>
      <c r="G2027">
        <v>2016</v>
      </c>
      <c r="H2027" s="9">
        <v>8.5815090501199995E-3</v>
      </c>
      <c r="I2027" s="9">
        <v>1.06941142694E-2</v>
      </c>
      <c r="J2027" s="9">
        <v>6.7941644621800001E-3</v>
      </c>
    </row>
    <row r="2028" spans="1:10" x14ac:dyDescent="0.25">
      <c r="A2028" t="s">
        <v>39</v>
      </c>
      <c r="B2028" t="s">
        <v>144</v>
      </c>
      <c r="C2028" s="7" t="s">
        <v>1</v>
      </c>
      <c r="D2028" t="s">
        <v>19</v>
      </c>
      <c r="E2028" t="s">
        <v>33</v>
      </c>
      <c r="F2028" t="s">
        <v>7</v>
      </c>
      <c r="G2028">
        <v>2016</v>
      </c>
      <c r="H2028" s="9">
        <v>940.02580938699998</v>
      </c>
      <c r="I2028" s="9">
        <v>1152.7465925399999</v>
      </c>
      <c r="J2028" s="9">
        <v>743.08827100799999</v>
      </c>
    </row>
    <row r="2029" spans="1:10" x14ac:dyDescent="0.25">
      <c r="A2029" t="s">
        <v>39</v>
      </c>
      <c r="B2029" t="s">
        <v>144</v>
      </c>
      <c r="C2029" s="7" t="s">
        <v>3</v>
      </c>
      <c r="D2029" t="s">
        <v>19</v>
      </c>
      <c r="E2029" t="s">
        <v>33</v>
      </c>
      <c r="F2029" t="s">
        <v>7</v>
      </c>
      <c r="G2029">
        <v>2016</v>
      </c>
      <c r="H2029" s="9">
        <v>846.32506954099995</v>
      </c>
      <c r="I2029" s="9">
        <v>1054.2001631099999</v>
      </c>
      <c r="J2029" s="9">
        <v>670.01751608199902</v>
      </c>
    </row>
    <row r="2030" spans="1:10" x14ac:dyDescent="0.25">
      <c r="A2030" t="s">
        <v>39</v>
      </c>
      <c r="B2030" t="s">
        <v>144</v>
      </c>
      <c r="C2030" s="7" t="s">
        <v>1</v>
      </c>
      <c r="D2030" t="s">
        <v>20</v>
      </c>
      <c r="E2030" t="s">
        <v>33</v>
      </c>
      <c r="F2030" t="s">
        <v>97</v>
      </c>
      <c r="G2030">
        <v>2016</v>
      </c>
      <c r="H2030" s="9">
        <v>5863.47922346</v>
      </c>
      <c r="I2030" s="9">
        <v>7102.48683016</v>
      </c>
      <c r="J2030" s="9">
        <v>4708.7822691600004</v>
      </c>
    </row>
    <row r="2031" spans="1:10" x14ac:dyDescent="0.25">
      <c r="A2031" t="s">
        <v>39</v>
      </c>
      <c r="B2031" t="s">
        <v>144</v>
      </c>
      <c r="C2031" s="7" t="s">
        <v>3</v>
      </c>
      <c r="D2031" t="s">
        <v>20</v>
      </c>
      <c r="E2031" t="s">
        <v>33</v>
      </c>
      <c r="F2031" t="s">
        <v>97</v>
      </c>
      <c r="G2031">
        <v>2016</v>
      </c>
      <c r="H2031" s="9">
        <v>4882.8809435000003</v>
      </c>
      <c r="I2031" s="9">
        <v>5956.81273332</v>
      </c>
      <c r="J2031" s="9">
        <v>3905.7733683000001</v>
      </c>
    </row>
    <row r="2032" spans="1:10" x14ac:dyDescent="0.25">
      <c r="A2032" t="s">
        <v>39</v>
      </c>
      <c r="B2032" t="s">
        <v>144</v>
      </c>
      <c r="C2032" s="7" t="s">
        <v>1</v>
      </c>
      <c r="D2032" t="s">
        <v>20</v>
      </c>
      <c r="E2032" t="s">
        <v>33</v>
      </c>
      <c r="F2032" t="s">
        <v>146</v>
      </c>
      <c r="G2032">
        <v>2016</v>
      </c>
      <c r="H2032" s="9">
        <v>1.6991996834399999E-2</v>
      </c>
      <c r="I2032" s="9">
        <v>2.0501772634399999E-2</v>
      </c>
      <c r="J2032" s="9">
        <v>1.36195588813E-2</v>
      </c>
    </row>
    <row r="2033" spans="1:10" x14ac:dyDescent="0.25">
      <c r="A2033" t="s">
        <v>39</v>
      </c>
      <c r="B2033" t="s">
        <v>144</v>
      </c>
      <c r="C2033" s="7" t="s">
        <v>3</v>
      </c>
      <c r="D2033" t="s">
        <v>20</v>
      </c>
      <c r="E2033" t="s">
        <v>33</v>
      </c>
      <c r="F2033" t="s">
        <v>146</v>
      </c>
      <c r="G2033">
        <v>2016</v>
      </c>
      <c r="H2033" s="9">
        <v>1.4449662738E-2</v>
      </c>
      <c r="I2033" s="9">
        <v>1.7617808925299999E-2</v>
      </c>
      <c r="J2033" s="9">
        <v>1.1537725956699999E-2</v>
      </c>
    </row>
    <row r="2034" spans="1:10" x14ac:dyDescent="0.25">
      <c r="A2034" t="s">
        <v>39</v>
      </c>
      <c r="B2034" t="s">
        <v>144</v>
      </c>
      <c r="C2034" s="7" t="s">
        <v>1</v>
      </c>
      <c r="D2034" t="s">
        <v>20</v>
      </c>
      <c r="E2034" t="s">
        <v>33</v>
      </c>
      <c r="F2034" t="s">
        <v>7</v>
      </c>
      <c r="G2034">
        <v>2016</v>
      </c>
      <c r="H2034" s="9">
        <v>1617.0190167799999</v>
      </c>
      <c r="I2034" s="9">
        <v>1958.7101502599901</v>
      </c>
      <c r="J2034" s="9">
        <v>1298.5789127800001</v>
      </c>
    </row>
    <row r="2035" spans="1:10" x14ac:dyDescent="0.25">
      <c r="A2035" t="s">
        <v>39</v>
      </c>
      <c r="B2035" t="s">
        <v>144</v>
      </c>
      <c r="C2035" s="7" t="s">
        <v>3</v>
      </c>
      <c r="D2035" t="s">
        <v>20</v>
      </c>
      <c r="E2035" t="s">
        <v>33</v>
      </c>
      <c r="F2035" t="s">
        <v>7</v>
      </c>
      <c r="G2035">
        <v>2016</v>
      </c>
      <c r="H2035" s="9">
        <v>1427.4194668</v>
      </c>
      <c r="I2035" s="9">
        <v>1741.36346022</v>
      </c>
      <c r="J2035" s="9">
        <v>1141.7802324700001</v>
      </c>
    </row>
    <row r="2036" spans="1:10" x14ac:dyDescent="0.25">
      <c r="A2036" t="s">
        <v>39</v>
      </c>
      <c r="B2036" t="s">
        <v>144</v>
      </c>
      <c r="C2036" s="7" t="s">
        <v>1</v>
      </c>
      <c r="D2036" t="s">
        <v>21</v>
      </c>
      <c r="E2036" t="s">
        <v>33</v>
      </c>
      <c r="F2036" t="s">
        <v>97</v>
      </c>
      <c r="G2036">
        <v>2016</v>
      </c>
      <c r="H2036" s="9">
        <v>9046.2100231999993</v>
      </c>
      <c r="I2036" s="9">
        <v>11181.6911129</v>
      </c>
      <c r="J2036" s="9">
        <v>7235.7633673</v>
      </c>
    </row>
    <row r="2037" spans="1:10" x14ac:dyDescent="0.25">
      <c r="A2037" t="s">
        <v>39</v>
      </c>
      <c r="B2037" t="s">
        <v>144</v>
      </c>
      <c r="C2037" s="7" t="s">
        <v>3</v>
      </c>
      <c r="D2037" t="s">
        <v>21</v>
      </c>
      <c r="E2037" t="s">
        <v>33</v>
      </c>
      <c r="F2037" t="s">
        <v>97</v>
      </c>
      <c r="G2037">
        <v>2016</v>
      </c>
      <c r="H2037" s="9">
        <v>7561.8998783500001</v>
      </c>
      <c r="I2037" s="9">
        <v>9417.8712058000001</v>
      </c>
      <c r="J2037" s="9">
        <v>5998.1664866600004</v>
      </c>
    </row>
    <row r="2038" spans="1:10" x14ac:dyDescent="0.25">
      <c r="A2038" t="s">
        <v>39</v>
      </c>
      <c r="B2038" t="s">
        <v>144</v>
      </c>
      <c r="C2038" s="7" t="s">
        <v>1</v>
      </c>
      <c r="D2038" t="s">
        <v>21</v>
      </c>
      <c r="E2038" t="s">
        <v>33</v>
      </c>
      <c r="F2038" t="s">
        <v>146</v>
      </c>
      <c r="G2038">
        <v>2016</v>
      </c>
      <c r="H2038" s="9">
        <v>2.77384538986E-2</v>
      </c>
      <c r="I2038" s="9">
        <v>3.4332581077300001E-2</v>
      </c>
      <c r="J2038" s="9">
        <v>2.2266684992400001E-2</v>
      </c>
    </row>
    <row r="2039" spans="1:10" x14ac:dyDescent="0.25">
      <c r="A2039" t="s">
        <v>39</v>
      </c>
      <c r="B2039" t="s">
        <v>144</v>
      </c>
      <c r="C2039" s="7" t="s">
        <v>3</v>
      </c>
      <c r="D2039" t="s">
        <v>21</v>
      </c>
      <c r="E2039" t="s">
        <v>33</v>
      </c>
      <c r="F2039" t="s">
        <v>146</v>
      </c>
      <c r="G2039">
        <v>2016</v>
      </c>
      <c r="H2039" s="9">
        <v>2.32332134831E-2</v>
      </c>
      <c r="I2039" s="9">
        <v>2.8907942511100002E-2</v>
      </c>
      <c r="J2039" s="9">
        <v>1.8417801175700001E-2</v>
      </c>
    </row>
    <row r="2040" spans="1:10" x14ac:dyDescent="0.25">
      <c r="A2040" t="s">
        <v>39</v>
      </c>
      <c r="B2040" t="s">
        <v>144</v>
      </c>
      <c r="C2040" s="7" t="s">
        <v>1</v>
      </c>
      <c r="D2040" t="s">
        <v>21</v>
      </c>
      <c r="E2040" t="s">
        <v>33</v>
      </c>
      <c r="F2040" t="s">
        <v>7</v>
      </c>
      <c r="G2040">
        <v>2016</v>
      </c>
      <c r="H2040" s="9">
        <v>2666.5324160999999</v>
      </c>
      <c r="I2040" s="9">
        <v>3296.00371236</v>
      </c>
      <c r="J2040" s="9">
        <v>2132.8708403400001</v>
      </c>
    </row>
    <row r="2041" spans="1:10" x14ac:dyDescent="0.25">
      <c r="A2041" t="s">
        <v>39</v>
      </c>
      <c r="B2041" t="s">
        <v>144</v>
      </c>
      <c r="C2041" s="7" t="s">
        <v>3</v>
      </c>
      <c r="D2041" t="s">
        <v>21</v>
      </c>
      <c r="E2041" t="s">
        <v>33</v>
      </c>
      <c r="F2041" t="s">
        <v>7</v>
      </c>
      <c r="G2041">
        <v>2016</v>
      </c>
      <c r="H2041" s="9">
        <v>2300.1045024999999</v>
      </c>
      <c r="I2041" s="9">
        <v>2864.6356488299998</v>
      </c>
      <c r="J2041" s="9">
        <v>1824.46342383</v>
      </c>
    </row>
    <row r="2042" spans="1:10" x14ac:dyDescent="0.25">
      <c r="A2042" t="s">
        <v>39</v>
      </c>
      <c r="B2042" t="s">
        <v>144</v>
      </c>
      <c r="C2042" s="7" t="s">
        <v>1</v>
      </c>
      <c r="D2042" t="s">
        <v>22</v>
      </c>
      <c r="E2042" t="s">
        <v>33</v>
      </c>
      <c r="F2042" t="s">
        <v>97</v>
      </c>
      <c r="G2042">
        <v>2016</v>
      </c>
      <c r="H2042" s="9">
        <v>12637.420295600001</v>
      </c>
      <c r="I2042" s="9">
        <v>15260.025903199999</v>
      </c>
      <c r="J2042" s="9">
        <v>10419.390257200001</v>
      </c>
    </row>
    <row r="2043" spans="1:10" x14ac:dyDescent="0.25">
      <c r="A2043" t="s">
        <v>39</v>
      </c>
      <c r="B2043" t="s">
        <v>144</v>
      </c>
      <c r="C2043" s="7" t="s">
        <v>3</v>
      </c>
      <c r="D2043" t="s">
        <v>22</v>
      </c>
      <c r="E2043" t="s">
        <v>33</v>
      </c>
      <c r="F2043" t="s">
        <v>97</v>
      </c>
      <c r="G2043">
        <v>2016</v>
      </c>
      <c r="H2043" s="9">
        <v>10552.8464351</v>
      </c>
      <c r="I2043" s="9">
        <v>12829.869441000001</v>
      </c>
      <c r="J2043" s="9">
        <v>8541.3124176599995</v>
      </c>
    </row>
    <row r="2044" spans="1:10" x14ac:dyDescent="0.25">
      <c r="A2044" t="s">
        <v>39</v>
      </c>
      <c r="B2044" t="s">
        <v>144</v>
      </c>
      <c r="C2044" s="7" t="s">
        <v>1</v>
      </c>
      <c r="D2044" t="s">
        <v>22</v>
      </c>
      <c r="E2044" t="s">
        <v>33</v>
      </c>
      <c r="F2044" t="s">
        <v>146</v>
      </c>
      <c r="G2044">
        <v>2016</v>
      </c>
      <c r="H2044" s="9">
        <v>4.1548237984499997E-2</v>
      </c>
      <c r="I2044" s="9">
        <v>5.0240001750500002E-2</v>
      </c>
      <c r="J2044" s="9">
        <v>3.4216398693399999E-2</v>
      </c>
    </row>
    <row r="2045" spans="1:10" x14ac:dyDescent="0.25">
      <c r="A2045" t="s">
        <v>39</v>
      </c>
      <c r="B2045" t="s">
        <v>144</v>
      </c>
      <c r="C2045" s="7" t="s">
        <v>3</v>
      </c>
      <c r="D2045" t="s">
        <v>22</v>
      </c>
      <c r="E2045" t="s">
        <v>33</v>
      </c>
      <c r="F2045" t="s">
        <v>146</v>
      </c>
      <c r="G2045">
        <v>2016</v>
      </c>
      <c r="H2045" s="9">
        <v>3.3599004992799997E-2</v>
      </c>
      <c r="I2045" s="9">
        <v>4.0848075067099997E-2</v>
      </c>
      <c r="J2045" s="9">
        <v>2.7230065907000001E-2</v>
      </c>
    </row>
    <row r="2046" spans="1:10" x14ac:dyDescent="0.25">
      <c r="A2046" t="s">
        <v>39</v>
      </c>
      <c r="B2046" t="s">
        <v>144</v>
      </c>
      <c r="C2046" s="7" t="s">
        <v>1</v>
      </c>
      <c r="D2046" t="s">
        <v>22</v>
      </c>
      <c r="E2046" t="s">
        <v>33</v>
      </c>
      <c r="F2046" t="s">
        <v>7</v>
      </c>
      <c r="G2046">
        <v>2016</v>
      </c>
      <c r="H2046" s="9">
        <v>4025.0610093199998</v>
      </c>
      <c r="I2046" s="9">
        <v>4860.3697453699997</v>
      </c>
      <c r="J2046" s="9">
        <v>3318.6109573200001</v>
      </c>
    </row>
    <row r="2047" spans="1:10" x14ac:dyDescent="0.25">
      <c r="A2047" t="s">
        <v>39</v>
      </c>
      <c r="B2047" t="s">
        <v>144</v>
      </c>
      <c r="C2047" s="7" t="s">
        <v>3</v>
      </c>
      <c r="D2047" t="s">
        <v>22</v>
      </c>
      <c r="E2047" t="s">
        <v>33</v>
      </c>
      <c r="F2047" t="s">
        <v>7</v>
      </c>
      <c r="G2047">
        <v>2016</v>
      </c>
      <c r="H2047" s="9">
        <v>3331.3276418599999</v>
      </c>
      <c r="I2047" s="9">
        <v>4050.1393603499901</v>
      </c>
      <c r="J2047" s="9">
        <v>2696.3256150699999</v>
      </c>
    </row>
    <row r="2048" spans="1:10" x14ac:dyDescent="0.25">
      <c r="A2048" t="s">
        <v>39</v>
      </c>
      <c r="B2048" t="s">
        <v>144</v>
      </c>
      <c r="C2048" s="7" t="s">
        <v>1</v>
      </c>
      <c r="D2048" t="s">
        <v>23</v>
      </c>
      <c r="E2048" t="s">
        <v>33</v>
      </c>
      <c r="F2048" t="s">
        <v>97</v>
      </c>
      <c r="G2048">
        <v>2016</v>
      </c>
      <c r="H2048" s="9">
        <v>14809.009508900001</v>
      </c>
      <c r="I2048" s="9">
        <v>17818.1190437</v>
      </c>
      <c r="J2048" s="9">
        <v>12087.9456692</v>
      </c>
    </row>
    <row r="2049" spans="1:10" x14ac:dyDescent="0.25">
      <c r="A2049" t="s">
        <v>39</v>
      </c>
      <c r="B2049" t="s">
        <v>144</v>
      </c>
      <c r="C2049" s="7" t="s">
        <v>3</v>
      </c>
      <c r="D2049" t="s">
        <v>23</v>
      </c>
      <c r="E2049" t="s">
        <v>33</v>
      </c>
      <c r="F2049" t="s">
        <v>97</v>
      </c>
      <c r="G2049">
        <v>2016</v>
      </c>
      <c r="H2049" s="9">
        <v>12184.0498023</v>
      </c>
      <c r="I2049" s="9">
        <v>14575.9990354</v>
      </c>
      <c r="J2049" s="9">
        <v>9832.7804666600005</v>
      </c>
    </row>
    <row r="2050" spans="1:10" x14ac:dyDescent="0.25">
      <c r="A2050" t="s">
        <v>39</v>
      </c>
      <c r="B2050" t="s">
        <v>144</v>
      </c>
      <c r="C2050" s="7" t="s">
        <v>1</v>
      </c>
      <c r="D2050" t="s">
        <v>23</v>
      </c>
      <c r="E2050" t="s">
        <v>33</v>
      </c>
      <c r="F2050" t="s">
        <v>146</v>
      </c>
      <c r="G2050">
        <v>2016</v>
      </c>
      <c r="H2050" s="9">
        <v>5.7736850591300001E-2</v>
      </c>
      <c r="I2050" s="9">
        <v>6.9399222788899997E-2</v>
      </c>
      <c r="J2050" s="9">
        <v>4.7131322830699998E-2</v>
      </c>
    </row>
    <row r="2051" spans="1:10" x14ac:dyDescent="0.25">
      <c r="A2051" t="s">
        <v>39</v>
      </c>
      <c r="B2051" t="s">
        <v>144</v>
      </c>
      <c r="C2051" s="7" t="s">
        <v>3</v>
      </c>
      <c r="D2051" t="s">
        <v>23</v>
      </c>
      <c r="E2051" t="s">
        <v>33</v>
      </c>
      <c r="F2051" t="s">
        <v>146</v>
      </c>
      <c r="G2051">
        <v>2016</v>
      </c>
      <c r="H2051" s="9">
        <v>4.5507171070500001E-2</v>
      </c>
      <c r="I2051" s="9">
        <v>5.4437135996099999E-2</v>
      </c>
      <c r="J2051" s="9">
        <v>3.6752045442299999E-2</v>
      </c>
    </row>
    <row r="2052" spans="1:10" x14ac:dyDescent="0.25">
      <c r="A2052" t="s">
        <v>39</v>
      </c>
      <c r="B2052" t="s">
        <v>144</v>
      </c>
      <c r="C2052" s="7" t="s">
        <v>1</v>
      </c>
      <c r="D2052" t="s">
        <v>23</v>
      </c>
      <c r="E2052" t="s">
        <v>33</v>
      </c>
      <c r="F2052" t="s">
        <v>7</v>
      </c>
      <c r="G2052">
        <v>2016</v>
      </c>
      <c r="H2052" s="9">
        <v>5642.4071550299996</v>
      </c>
      <c r="I2052" s="9">
        <v>6788.91335179</v>
      </c>
      <c r="J2052" s="9">
        <v>4605.6497629100004</v>
      </c>
    </row>
    <row r="2053" spans="1:10" x14ac:dyDescent="0.25">
      <c r="A2053" t="s">
        <v>39</v>
      </c>
      <c r="B2053" t="s">
        <v>144</v>
      </c>
      <c r="C2053" s="7" t="s">
        <v>3</v>
      </c>
      <c r="D2053" t="s">
        <v>23</v>
      </c>
      <c r="E2053" t="s">
        <v>33</v>
      </c>
      <c r="F2053" t="s">
        <v>7</v>
      </c>
      <c r="G2053">
        <v>2016</v>
      </c>
      <c r="H2053" s="9">
        <v>4511.3501679699903</v>
      </c>
      <c r="I2053" s="9">
        <v>5397.0097597900003</v>
      </c>
      <c r="J2053" s="9">
        <v>3640.75299507</v>
      </c>
    </row>
    <row r="2054" spans="1:10" x14ac:dyDescent="0.25">
      <c r="A2054" t="s">
        <v>39</v>
      </c>
      <c r="B2054" t="s">
        <v>144</v>
      </c>
      <c r="C2054" s="7" t="s">
        <v>1</v>
      </c>
      <c r="D2054" t="s">
        <v>24</v>
      </c>
      <c r="E2054" t="s">
        <v>33</v>
      </c>
      <c r="F2054" t="s">
        <v>97</v>
      </c>
      <c r="G2054">
        <v>2016</v>
      </c>
      <c r="H2054" s="9">
        <v>15676.096300499999</v>
      </c>
      <c r="I2054" s="9">
        <v>18434.698586300001</v>
      </c>
      <c r="J2054" s="9">
        <v>13328.124308599999</v>
      </c>
    </row>
    <row r="2055" spans="1:10" x14ac:dyDescent="0.25">
      <c r="A2055" t="s">
        <v>39</v>
      </c>
      <c r="B2055" t="s">
        <v>144</v>
      </c>
      <c r="C2055" s="7" t="s">
        <v>3</v>
      </c>
      <c r="D2055" t="s">
        <v>24</v>
      </c>
      <c r="E2055" t="s">
        <v>33</v>
      </c>
      <c r="F2055" t="s">
        <v>97</v>
      </c>
      <c r="G2055">
        <v>2016</v>
      </c>
      <c r="H2055" s="9">
        <v>12763.837010900001</v>
      </c>
      <c r="I2055" s="9">
        <v>14966.807276</v>
      </c>
      <c r="J2055" s="9">
        <v>10835.7926677</v>
      </c>
    </row>
    <row r="2056" spans="1:10" x14ac:dyDescent="0.25">
      <c r="A2056" t="s">
        <v>39</v>
      </c>
      <c r="B2056" t="s">
        <v>144</v>
      </c>
      <c r="C2056" s="7" t="s">
        <v>1</v>
      </c>
      <c r="D2056" t="s">
        <v>24</v>
      </c>
      <c r="E2056" t="s">
        <v>33</v>
      </c>
      <c r="F2056" t="s">
        <v>146</v>
      </c>
      <c r="G2056">
        <v>2016</v>
      </c>
      <c r="H2056" s="9">
        <v>7.6161527780000002E-2</v>
      </c>
      <c r="I2056" s="9">
        <v>8.9602947757300003E-2</v>
      </c>
      <c r="J2056" s="9">
        <v>6.4777438273099994E-2</v>
      </c>
    </row>
    <row r="2057" spans="1:10" x14ac:dyDescent="0.25">
      <c r="A2057" t="s">
        <v>39</v>
      </c>
      <c r="B2057" t="s">
        <v>144</v>
      </c>
      <c r="C2057" s="7" t="s">
        <v>3</v>
      </c>
      <c r="D2057" t="s">
        <v>24</v>
      </c>
      <c r="E2057" t="s">
        <v>33</v>
      </c>
      <c r="F2057" t="s">
        <v>146</v>
      </c>
      <c r="G2057">
        <v>2016</v>
      </c>
      <c r="H2057" s="9">
        <v>6.0053604448299998E-2</v>
      </c>
      <c r="I2057" s="9">
        <v>7.0412943818300003E-2</v>
      </c>
      <c r="J2057" s="9">
        <v>5.0995170726200002E-2</v>
      </c>
    </row>
    <row r="2058" spans="1:10" x14ac:dyDescent="0.25">
      <c r="A2058" t="s">
        <v>39</v>
      </c>
      <c r="B2058" t="s">
        <v>144</v>
      </c>
      <c r="C2058" s="7" t="s">
        <v>1</v>
      </c>
      <c r="D2058" t="s">
        <v>24</v>
      </c>
      <c r="E2058" t="s">
        <v>33</v>
      </c>
      <c r="F2058" t="s">
        <v>7</v>
      </c>
      <c r="G2058">
        <v>2016</v>
      </c>
      <c r="H2058" s="9">
        <v>7503.6660661899996</v>
      </c>
      <c r="I2058" s="9">
        <v>8824.1242954099998</v>
      </c>
      <c r="J2058" s="9">
        <v>6379.7639529199996</v>
      </c>
    </row>
    <row r="2059" spans="1:10" x14ac:dyDescent="0.25">
      <c r="A2059" t="s">
        <v>39</v>
      </c>
      <c r="B2059" t="s">
        <v>144</v>
      </c>
      <c r="C2059" s="7" t="s">
        <v>3</v>
      </c>
      <c r="D2059" t="s">
        <v>24</v>
      </c>
      <c r="E2059" t="s">
        <v>33</v>
      </c>
      <c r="F2059" t="s">
        <v>7</v>
      </c>
      <c r="G2059">
        <v>2016</v>
      </c>
      <c r="H2059" s="9">
        <v>5958.6352737999996</v>
      </c>
      <c r="I2059" s="9">
        <v>6987.0639757299996</v>
      </c>
      <c r="J2059" s="9">
        <v>5058.5522483699997</v>
      </c>
    </row>
    <row r="2060" spans="1:10" x14ac:dyDescent="0.25">
      <c r="A2060" t="s">
        <v>39</v>
      </c>
      <c r="B2060" t="s">
        <v>144</v>
      </c>
      <c r="C2060" s="7" t="s">
        <v>1</v>
      </c>
      <c r="D2060" t="s">
        <v>25</v>
      </c>
      <c r="E2060" t="s">
        <v>33</v>
      </c>
      <c r="F2060" t="s">
        <v>97</v>
      </c>
      <c r="G2060">
        <v>2016</v>
      </c>
      <c r="H2060" s="9">
        <v>16757.0071838</v>
      </c>
      <c r="I2060" s="9">
        <v>19301.834045700001</v>
      </c>
      <c r="J2060" s="9">
        <v>14477.335177299999</v>
      </c>
    </row>
    <row r="2061" spans="1:10" x14ac:dyDescent="0.25">
      <c r="A2061" t="s">
        <v>39</v>
      </c>
      <c r="B2061" t="s">
        <v>144</v>
      </c>
      <c r="C2061" s="7" t="s">
        <v>3</v>
      </c>
      <c r="D2061" t="s">
        <v>25</v>
      </c>
      <c r="E2061" t="s">
        <v>33</v>
      </c>
      <c r="F2061" t="s">
        <v>97</v>
      </c>
      <c r="G2061">
        <v>2016</v>
      </c>
      <c r="H2061" s="9">
        <v>14401.923079</v>
      </c>
      <c r="I2061" s="9">
        <v>16925.027314399998</v>
      </c>
      <c r="J2061" s="9">
        <v>12127.8344191</v>
      </c>
    </row>
    <row r="2062" spans="1:10" x14ac:dyDescent="0.25">
      <c r="A2062" t="s">
        <v>39</v>
      </c>
      <c r="B2062" t="s">
        <v>144</v>
      </c>
      <c r="C2062" s="7" t="s">
        <v>1</v>
      </c>
      <c r="D2062" t="s">
        <v>25</v>
      </c>
      <c r="E2062" t="s">
        <v>33</v>
      </c>
      <c r="F2062" t="s">
        <v>146</v>
      </c>
      <c r="G2062">
        <v>2016</v>
      </c>
      <c r="H2062" s="9">
        <v>9.5716325593599993E-2</v>
      </c>
      <c r="I2062" s="9">
        <v>0.110330196184</v>
      </c>
      <c r="J2062" s="9">
        <v>8.2740333653699996E-2</v>
      </c>
    </row>
    <row r="2063" spans="1:10" x14ac:dyDescent="0.25">
      <c r="A2063" t="s">
        <v>39</v>
      </c>
      <c r="B2063" t="s">
        <v>144</v>
      </c>
      <c r="C2063" s="7" t="s">
        <v>3</v>
      </c>
      <c r="D2063" t="s">
        <v>25</v>
      </c>
      <c r="E2063" t="s">
        <v>33</v>
      </c>
      <c r="F2063" t="s">
        <v>146</v>
      </c>
      <c r="G2063">
        <v>2016</v>
      </c>
      <c r="H2063" s="9">
        <v>7.6364431722500001E-2</v>
      </c>
      <c r="I2063" s="9">
        <v>8.9842018796399997E-2</v>
      </c>
      <c r="J2063" s="9">
        <v>6.4268891786499999E-2</v>
      </c>
    </row>
    <row r="2064" spans="1:10" x14ac:dyDescent="0.25">
      <c r="A2064" t="s">
        <v>39</v>
      </c>
      <c r="B2064" t="s">
        <v>144</v>
      </c>
      <c r="C2064" s="7" t="s">
        <v>1</v>
      </c>
      <c r="D2064" t="s">
        <v>25</v>
      </c>
      <c r="E2064" t="s">
        <v>33</v>
      </c>
      <c r="F2064" t="s">
        <v>7</v>
      </c>
      <c r="G2064">
        <v>2016</v>
      </c>
      <c r="H2064" s="9">
        <v>9480.7642315899993</v>
      </c>
      <c r="I2064" s="9">
        <v>10920.574051</v>
      </c>
      <c r="J2064" s="9">
        <v>8190.9734841999998</v>
      </c>
    </row>
    <row r="2065" spans="1:10" x14ac:dyDescent="0.25">
      <c r="A2065" t="s">
        <v>39</v>
      </c>
      <c r="B2065" t="s">
        <v>144</v>
      </c>
      <c r="C2065" s="7" t="s">
        <v>3</v>
      </c>
      <c r="D2065" t="s">
        <v>25</v>
      </c>
      <c r="E2065" t="s">
        <v>33</v>
      </c>
      <c r="F2065" t="s">
        <v>7</v>
      </c>
      <c r="G2065">
        <v>2016</v>
      </c>
      <c r="H2065" s="9">
        <v>7591.8368559500004</v>
      </c>
      <c r="I2065" s="9">
        <v>8921.8672707000005</v>
      </c>
      <c r="J2065" s="9">
        <v>6393.0726348500002</v>
      </c>
    </row>
    <row r="2066" spans="1:10" x14ac:dyDescent="0.25">
      <c r="A2066" t="s">
        <v>39</v>
      </c>
      <c r="B2066" t="s">
        <v>144</v>
      </c>
      <c r="C2066" s="7" t="s">
        <v>1</v>
      </c>
      <c r="D2066" t="s">
        <v>26</v>
      </c>
      <c r="E2066" t="s">
        <v>33</v>
      </c>
      <c r="F2066" t="s">
        <v>97</v>
      </c>
      <c r="G2066">
        <v>2016</v>
      </c>
      <c r="H2066" s="9">
        <v>17339.380878100001</v>
      </c>
      <c r="I2066" s="9">
        <v>20095.660451</v>
      </c>
      <c r="J2066" s="9">
        <v>15027.5097558</v>
      </c>
    </row>
    <row r="2067" spans="1:10" x14ac:dyDescent="0.25">
      <c r="A2067" t="s">
        <v>39</v>
      </c>
      <c r="B2067" t="s">
        <v>144</v>
      </c>
      <c r="C2067" s="7" t="s">
        <v>3</v>
      </c>
      <c r="D2067" t="s">
        <v>26</v>
      </c>
      <c r="E2067" t="s">
        <v>33</v>
      </c>
      <c r="F2067" t="s">
        <v>97</v>
      </c>
      <c r="G2067">
        <v>2016</v>
      </c>
      <c r="H2067" s="9">
        <v>15426.4325826</v>
      </c>
      <c r="I2067" s="9">
        <v>18015.778985100002</v>
      </c>
      <c r="J2067" s="9">
        <v>13202.0643948</v>
      </c>
    </row>
    <row r="2068" spans="1:10" x14ac:dyDescent="0.25">
      <c r="A2068" t="s">
        <v>39</v>
      </c>
      <c r="B2068" t="s">
        <v>144</v>
      </c>
      <c r="C2068" s="7" t="s">
        <v>1</v>
      </c>
      <c r="D2068" t="s">
        <v>26</v>
      </c>
      <c r="E2068" t="s">
        <v>33</v>
      </c>
      <c r="F2068" t="s">
        <v>146</v>
      </c>
      <c r="G2068">
        <v>2016</v>
      </c>
      <c r="H2068" s="9">
        <v>0.112409317129</v>
      </c>
      <c r="I2068" s="9">
        <v>0.13030148484599999</v>
      </c>
      <c r="J2068" s="9">
        <v>9.7356381866E-2</v>
      </c>
    </row>
    <row r="2069" spans="1:10" x14ac:dyDescent="0.25">
      <c r="A2069" t="s">
        <v>39</v>
      </c>
      <c r="B2069" t="s">
        <v>144</v>
      </c>
      <c r="C2069" s="7" t="s">
        <v>3</v>
      </c>
      <c r="D2069" t="s">
        <v>26</v>
      </c>
      <c r="E2069" t="s">
        <v>33</v>
      </c>
      <c r="F2069" t="s">
        <v>146</v>
      </c>
      <c r="G2069">
        <v>2016</v>
      </c>
      <c r="H2069" s="9">
        <v>9.1342463155200004E-2</v>
      </c>
      <c r="I2069" s="9">
        <v>0.106720115068</v>
      </c>
      <c r="J2069" s="9">
        <v>7.8137489692900006E-2</v>
      </c>
    </row>
    <row r="2070" spans="1:10" x14ac:dyDescent="0.25">
      <c r="A2070" t="s">
        <v>39</v>
      </c>
      <c r="B2070" t="s">
        <v>144</v>
      </c>
      <c r="C2070" s="7" t="s">
        <v>1</v>
      </c>
      <c r="D2070" t="s">
        <v>26</v>
      </c>
      <c r="E2070" t="s">
        <v>33</v>
      </c>
      <c r="F2070" t="s">
        <v>7</v>
      </c>
      <c r="G2070">
        <v>2016</v>
      </c>
      <c r="H2070" s="9">
        <v>11186.5911019</v>
      </c>
      <c r="I2070" s="9">
        <v>12964.819099799999</v>
      </c>
      <c r="J2070" s="9">
        <v>9695.0755104399996</v>
      </c>
    </row>
    <row r="2071" spans="1:10" x14ac:dyDescent="0.25">
      <c r="A2071" t="s">
        <v>39</v>
      </c>
      <c r="B2071" t="s">
        <v>144</v>
      </c>
      <c r="C2071" s="7" t="s">
        <v>3</v>
      </c>
      <c r="D2071" t="s">
        <v>26</v>
      </c>
      <c r="E2071" t="s">
        <v>33</v>
      </c>
      <c r="F2071" t="s">
        <v>7</v>
      </c>
      <c r="G2071">
        <v>2016</v>
      </c>
      <c r="H2071" s="9">
        <v>9104.1844392599996</v>
      </c>
      <c r="I2071" s="9">
        <v>10632.3334199</v>
      </c>
      <c r="J2071" s="9">
        <v>7791.4338642899902</v>
      </c>
    </row>
    <row r="2072" spans="1:10" x14ac:dyDescent="0.25">
      <c r="A2072" t="s">
        <v>39</v>
      </c>
      <c r="B2072" t="s">
        <v>144</v>
      </c>
      <c r="C2072" s="7" t="s">
        <v>1</v>
      </c>
      <c r="D2072" t="s">
        <v>27</v>
      </c>
      <c r="E2072" t="s">
        <v>33</v>
      </c>
      <c r="F2072" t="s">
        <v>97</v>
      </c>
      <c r="G2072">
        <v>2016</v>
      </c>
      <c r="H2072" s="9">
        <v>12442.0700528</v>
      </c>
      <c r="I2072" s="9">
        <v>14433.539346400001</v>
      </c>
      <c r="J2072" s="9">
        <v>10821.568821000001</v>
      </c>
    </row>
    <row r="2073" spans="1:10" x14ac:dyDescent="0.25">
      <c r="A2073" t="s">
        <v>39</v>
      </c>
      <c r="B2073" t="s">
        <v>144</v>
      </c>
      <c r="C2073" s="7" t="s">
        <v>3</v>
      </c>
      <c r="D2073" t="s">
        <v>27</v>
      </c>
      <c r="E2073" t="s">
        <v>33</v>
      </c>
      <c r="F2073" t="s">
        <v>97</v>
      </c>
      <c r="G2073">
        <v>2016</v>
      </c>
      <c r="H2073" s="9">
        <v>12020.896706</v>
      </c>
      <c r="I2073" s="9">
        <v>14033.8330781</v>
      </c>
      <c r="J2073" s="9">
        <v>10321.7203021</v>
      </c>
    </row>
    <row r="2074" spans="1:10" x14ac:dyDescent="0.25">
      <c r="A2074" t="s">
        <v>39</v>
      </c>
      <c r="B2074" t="s">
        <v>144</v>
      </c>
      <c r="C2074" s="7" t="s">
        <v>1</v>
      </c>
      <c r="D2074" t="s">
        <v>27</v>
      </c>
      <c r="E2074" t="s">
        <v>33</v>
      </c>
      <c r="F2074" t="s">
        <v>146</v>
      </c>
      <c r="G2074">
        <v>2016</v>
      </c>
      <c r="H2074" s="9">
        <v>0.12674580365499999</v>
      </c>
      <c r="I2074" s="9">
        <v>0.147012006966</v>
      </c>
      <c r="J2074" s="9">
        <v>0.110223259616</v>
      </c>
    </row>
    <row r="2075" spans="1:10" x14ac:dyDescent="0.25">
      <c r="A2075" t="s">
        <v>39</v>
      </c>
      <c r="B2075" t="s">
        <v>144</v>
      </c>
      <c r="C2075" s="7" t="s">
        <v>3</v>
      </c>
      <c r="D2075" t="s">
        <v>27</v>
      </c>
      <c r="E2075" t="s">
        <v>33</v>
      </c>
      <c r="F2075" t="s">
        <v>146</v>
      </c>
      <c r="G2075">
        <v>2016</v>
      </c>
      <c r="H2075" s="9">
        <v>0.104615607747</v>
      </c>
      <c r="I2075" s="9">
        <v>0.122153620262</v>
      </c>
      <c r="J2075" s="9">
        <v>8.9826954295399997E-2</v>
      </c>
    </row>
    <row r="2076" spans="1:10" x14ac:dyDescent="0.25">
      <c r="A2076" t="s">
        <v>39</v>
      </c>
      <c r="B2076" t="s">
        <v>144</v>
      </c>
      <c r="C2076" s="7" t="s">
        <v>1</v>
      </c>
      <c r="D2076" t="s">
        <v>27</v>
      </c>
      <c r="E2076" t="s">
        <v>33</v>
      </c>
      <c r="F2076" t="s">
        <v>7</v>
      </c>
      <c r="G2076">
        <v>2016</v>
      </c>
      <c r="H2076" s="9">
        <v>12645.8495843</v>
      </c>
      <c r="I2076" s="9">
        <v>14669.935691499901</v>
      </c>
      <c r="J2076" s="9">
        <v>10998.8073525</v>
      </c>
    </row>
    <row r="2077" spans="1:10" x14ac:dyDescent="0.25">
      <c r="A2077" t="s">
        <v>39</v>
      </c>
      <c r="B2077" t="s">
        <v>144</v>
      </c>
      <c r="C2077" s="7" t="s">
        <v>3</v>
      </c>
      <c r="D2077" t="s">
        <v>27</v>
      </c>
      <c r="E2077" t="s">
        <v>33</v>
      </c>
      <c r="F2077" t="s">
        <v>7</v>
      </c>
      <c r="G2077">
        <v>2016</v>
      </c>
      <c r="H2077" s="9">
        <v>10443.5177532</v>
      </c>
      <c r="I2077" s="9">
        <v>12192.317135899901</v>
      </c>
      <c r="J2077" s="9">
        <v>8967.3068370199999</v>
      </c>
    </row>
    <row r="2078" spans="1:10" x14ac:dyDescent="0.25">
      <c r="A2078" t="s">
        <v>39</v>
      </c>
      <c r="B2078" t="s">
        <v>144</v>
      </c>
      <c r="C2078" s="7" t="s">
        <v>1</v>
      </c>
      <c r="D2078" t="s">
        <v>28</v>
      </c>
      <c r="E2078" t="s">
        <v>33</v>
      </c>
      <c r="F2078" t="s">
        <v>97</v>
      </c>
      <c r="G2078">
        <v>2016</v>
      </c>
      <c r="H2078" s="9">
        <v>11659.2971963</v>
      </c>
      <c r="I2078" s="9">
        <v>13542.906367</v>
      </c>
      <c r="J2078" s="9">
        <v>10117.612607200001</v>
      </c>
    </row>
    <row r="2079" spans="1:10" x14ac:dyDescent="0.25">
      <c r="A2079" t="s">
        <v>39</v>
      </c>
      <c r="B2079" t="s">
        <v>144</v>
      </c>
      <c r="C2079" s="7" t="s">
        <v>3</v>
      </c>
      <c r="D2079" t="s">
        <v>28</v>
      </c>
      <c r="E2079" t="s">
        <v>33</v>
      </c>
      <c r="F2079" t="s">
        <v>97</v>
      </c>
      <c r="G2079">
        <v>2016</v>
      </c>
      <c r="H2079" s="9">
        <v>11483.1617004</v>
      </c>
      <c r="I2079" s="9">
        <v>13484.142658299999</v>
      </c>
      <c r="J2079" s="9">
        <v>9942.3268990899996</v>
      </c>
    </row>
    <row r="2080" spans="1:10" x14ac:dyDescent="0.25">
      <c r="A2080" t="s">
        <v>39</v>
      </c>
      <c r="B2080" t="s">
        <v>144</v>
      </c>
      <c r="C2080" s="7" t="s">
        <v>1</v>
      </c>
      <c r="D2080" t="s">
        <v>28</v>
      </c>
      <c r="E2080" t="s">
        <v>33</v>
      </c>
      <c r="F2080" t="s">
        <v>146</v>
      </c>
      <c r="G2080">
        <v>2016</v>
      </c>
      <c r="H2080" s="9">
        <v>0.13615462239100001</v>
      </c>
      <c r="I2080" s="9">
        <v>0.15815383976799999</v>
      </c>
      <c r="J2080" s="9">
        <v>0.118149269773</v>
      </c>
    </row>
    <row r="2081" spans="1:10" x14ac:dyDescent="0.25">
      <c r="A2081" t="s">
        <v>39</v>
      </c>
      <c r="B2081" t="s">
        <v>144</v>
      </c>
      <c r="C2081" s="7" t="s">
        <v>3</v>
      </c>
      <c r="D2081" t="s">
        <v>28</v>
      </c>
      <c r="E2081" t="s">
        <v>33</v>
      </c>
      <c r="F2081" t="s">
        <v>146</v>
      </c>
      <c r="G2081">
        <v>2016</v>
      </c>
      <c r="H2081" s="9">
        <v>0.114184136527</v>
      </c>
      <c r="I2081" s="9">
        <v>0.13406438637500001</v>
      </c>
      <c r="J2081" s="9">
        <v>9.8864295384400003E-2</v>
      </c>
    </row>
    <row r="2082" spans="1:10" x14ac:dyDescent="0.25">
      <c r="A2082" t="s">
        <v>39</v>
      </c>
      <c r="B2082" t="s">
        <v>144</v>
      </c>
      <c r="C2082" s="7" t="s">
        <v>1</v>
      </c>
      <c r="D2082" t="s">
        <v>28</v>
      </c>
      <c r="E2082" t="s">
        <v>33</v>
      </c>
      <c r="F2082" t="s">
        <v>7</v>
      </c>
      <c r="G2082">
        <v>2016</v>
      </c>
      <c r="H2082" s="9">
        <v>13598.7215399</v>
      </c>
      <c r="I2082" s="9">
        <v>15795.652981899901</v>
      </c>
      <c r="J2082" s="9">
        <v>11800.5909084</v>
      </c>
    </row>
    <row r="2083" spans="1:10" x14ac:dyDescent="0.25">
      <c r="A2083" t="s">
        <v>39</v>
      </c>
      <c r="B2083" t="s">
        <v>144</v>
      </c>
      <c r="C2083" s="7" t="s">
        <v>3</v>
      </c>
      <c r="D2083" t="s">
        <v>28</v>
      </c>
      <c r="E2083" t="s">
        <v>33</v>
      </c>
      <c r="F2083" t="s">
        <v>7</v>
      </c>
      <c r="G2083">
        <v>2016</v>
      </c>
      <c r="H2083" s="9">
        <v>11406.951432100001</v>
      </c>
      <c r="I2083" s="9">
        <v>13394.6524852</v>
      </c>
      <c r="J2083" s="9">
        <v>9876.3426849999996</v>
      </c>
    </row>
    <row r="2084" spans="1:10" x14ac:dyDescent="0.25">
      <c r="A2084" t="s">
        <v>39</v>
      </c>
      <c r="B2084" t="s">
        <v>144</v>
      </c>
      <c r="C2084" s="7" t="s">
        <v>1</v>
      </c>
      <c r="D2084" t="s">
        <v>147</v>
      </c>
      <c r="E2084" t="s">
        <v>33</v>
      </c>
      <c r="F2084" t="s">
        <v>97</v>
      </c>
      <c r="G2084">
        <v>2016</v>
      </c>
      <c r="H2084" s="9">
        <v>8408.7499445600006</v>
      </c>
      <c r="I2084" s="9">
        <v>9683.2897419300007</v>
      </c>
      <c r="J2084" s="9">
        <v>7316.6663580900004</v>
      </c>
    </row>
    <row r="2085" spans="1:10" x14ac:dyDescent="0.25">
      <c r="A2085" t="s">
        <v>39</v>
      </c>
      <c r="B2085" t="s">
        <v>144</v>
      </c>
      <c r="C2085" s="7" t="s">
        <v>3</v>
      </c>
      <c r="D2085" t="s">
        <v>147</v>
      </c>
      <c r="E2085" t="s">
        <v>33</v>
      </c>
      <c r="F2085" t="s">
        <v>97</v>
      </c>
      <c r="G2085">
        <v>2016</v>
      </c>
      <c r="H2085" s="9">
        <v>9072.8606957600005</v>
      </c>
      <c r="I2085" s="9">
        <v>10512.413500000001</v>
      </c>
      <c r="J2085" s="9">
        <v>7927.8014443100001</v>
      </c>
    </row>
    <row r="2086" spans="1:10" x14ac:dyDescent="0.25">
      <c r="A2086" t="s">
        <v>39</v>
      </c>
      <c r="B2086" t="s">
        <v>144</v>
      </c>
      <c r="C2086" s="7" t="s">
        <v>1</v>
      </c>
      <c r="D2086" t="s">
        <v>147</v>
      </c>
      <c r="E2086" t="s">
        <v>33</v>
      </c>
      <c r="F2086" t="s">
        <v>146</v>
      </c>
      <c r="G2086">
        <v>2016</v>
      </c>
      <c r="H2086" s="9">
        <v>0.139614401252</v>
      </c>
      <c r="I2086" s="9">
        <v>0.160765467381</v>
      </c>
      <c r="J2086" s="9">
        <v>0.12149241661600001</v>
      </c>
    </row>
    <row r="2087" spans="1:10" x14ac:dyDescent="0.25">
      <c r="A2087" t="s">
        <v>39</v>
      </c>
      <c r="B2087" t="s">
        <v>144</v>
      </c>
      <c r="C2087" s="7" t="s">
        <v>3</v>
      </c>
      <c r="D2087" t="s">
        <v>147</v>
      </c>
      <c r="E2087" t="s">
        <v>33</v>
      </c>
      <c r="F2087" t="s">
        <v>146</v>
      </c>
      <c r="G2087">
        <v>2016</v>
      </c>
      <c r="H2087" s="9">
        <v>0.119146173957</v>
      </c>
      <c r="I2087" s="9">
        <v>0.13807080713799999</v>
      </c>
      <c r="J2087" s="9">
        <v>0.10412874683700001</v>
      </c>
    </row>
    <row r="2088" spans="1:10" x14ac:dyDescent="0.25">
      <c r="A2088" t="s">
        <v>39</v>
      </c>
      <c r="B2088" t="s">
        <v>144</v>
      </c>
      <c r="C2088" s="7" t="s">
        <v>1</v>
      </c>
      <c r="D2088" t="s">
        <v>147</v>
      </c>
      <c r="E2088" t="s">
        <v>33</v>
      </c>
      <c r="F2088" t="s">
        <v>7</v>
      </c>
      <c r="G2088">
        <v>2016</v>
      </c>
      <c r="H2088" s="9">
        <v>13951.7607314</v>
      </c>
      <c r="I2088" s="9">
        <v>16066.4715282</v>
      </c>
      <c r="J2088" s="9">
        <v>12139.780473000001</v>
      </c>
    </row>
    <row r="2089" spans="1:10" x14ac:dyDescent="0.25">
      <c r="A2089" t="s">
        <v>39</v>
      </c>
      <c r="B2089" t="s">
        <v>144</v>
      </c>
      <c r="C2089" s="7" t="s">
        <v>3</v>
      </c>
      <c r="D2089" t="s">
        <v>147</v>
      </c>
      <c r="E2089" t="s">
        <v>33</v>
      </c>
      <c r="F2089" t="s">
        <v>7</v>
      </c>
      <c r="G2089">
        <v>2016</v>
      </c>
      <c r="H2089" s="9">
        <v>11907.5021356</v>
      </c>
      <c r="I2089" s="9">
        <v>13796.815624000001</v>
      </c>
      <c r="J2089" s="9">
        <v>10404.6910665</v>
      </c>
    </row>
    <row r="2090" spans="1:10" x14ac:dyDescent="0.25">
      <c r="A2090" t="s">
        <v>39</v>
      </c>
      <c r="B2090" t="s">
        <v>144</v>
      </c>
      <c r="C2090" s="7" t="s">
        <v>1</v>
      </c>
      <c r="D2090" t="s">
        <v>148</v>
      </c>
      <c r="E2090" t="s">
        <v>33</v>
      </c>
      <c r="F2090" t="s">
        <v>97</v>
      </c>
      <c r="G2090">
        <v>2016</v>
      </c>
      <c r="H2090" s="9">
        <v>4883.0682278900003</v>
      </c>
      <c r="I2090" s="9">
        <v>5609.8514925600002</v>
      </c>
      <c r="J2090" s="9">
        <v>4247.2493461399999</v>
      </c>
    </row>
    <row r="2091" spans="1:10" x14ac:dyDescent="0.25">
      <c r="A2091" t="s">
        <v>39</v>
      </c>
      <c r="B2091" t="s">
        <v>144</v>
      </c>
      <c r="C2091" s="7" t="s">
        <v>3</v>
      </c>
      <c r="D2091" t="s">
        <v>148</v>
      </c>
      <c r="E2091" t="s">
        <v>33</v>
      </c>
      <c r="F2091" t="s">
        <v>97</v>
      </c>
      <c r="G2091">
        <v>2016</v>
      </c>
      <c r="H2091" s="9">
        <v>6394.1696646199998</v>
      </c>
      <c r="I2091" s="9">
        <v>7374.9277027999997</v>
      </c>
      <c r="J2091" s="9">
        <v>5523.5491791499999</v>
      </c>
    </row>
    <row r="2092" spans="1:10" x14ac:dyDescent="0.25">
      <c r="A2092" t="s">
        <v>39</v>
      </c>
      <c r="B2092" t="s">
        <v>144</v>
      </c>
      <c r="C2092" s="7" t="s">
        <v>1</v>
      </c>
      <c r="D2092" t="s">
        <v>148</v>
      </c>
      <c r="E2092" t="s">
        <v>33</v>
      </c>
      <c r="F2092" t="s">
        <v>146</v>
      </c>
      <c r="G2092">
        <v>2016</v>
      </c>
      <c r="H2092" s="9">
        <v>0.13812125257300001</v>
      </c>
      <c r="I2092" s="9">
        <v>0.15867653668500001</v>
      </c>
      <c r="J2092" s="9">
        <v>0.120133985662</v>
      </c>
    </row>
    <row r="2093" spans="1:10" x14ac:dyDescent="0.25">
      <c r="A2093" t="s">
        <v>39</v>
      </c>
      <c r="B2093" t="s">
        <v>144</v>
      </c>
      <c r="C2093" s="7" t="s">
        <v>3</v>
      </c>
      <c r="D2093" t="s">
        <v>148</v>
      </c>
      <c r="E2093" t="s">
        <v>33</v>
      </c>
      <c r="F2093" t="s">
        <v>146</v>
      </c>
      <c r="G2093">
        <v>2016</v>
      </c>
      <c r="H2093" s="9">
        <v>0.119816154934</v>
      </c>
      <c r="I2093" s="9">
        <v>0.13819000561</v>
      </c>
      <c r="J2093" s="9">
        <v>0.103513651754</v>
      </c>
    </row>
    <row r="2094" spans="1:10" x14ac:dyDescent="0.25">
      <c r="A2094" t="s">
        <v>39</v>
      </c>
      <c r="B2094" t="s">
        <v>144</v>
      </c>
      <c r="C2094" s="7" t="s">
        <v>1</v>
      </c>
      <c r="D2094" t="s">
        <v>148</v>
      </c>
      <c r="E2094" t="s">
        <v>33</v>
      </c>
      <c r="F2094" t="s">
        <v>7</v>
      </c>
      <c r="G2094">
        <v>2016</v>
      </c>
      <c r="H2094" s="9">
        <v>13805.974083200001</v>
      </c>
      <c r="I2094" s="9">
        <v>15860.819612200001</v>
      </c>
      <c r="J2094" s="9">
        <v>12008.3135563</v>
      </c>
    </row>
    <row r="2095" spans="1:10" x14ac:dyDescent="0.25">
      <c r="A2095" t="s">
        <v>39</v>
      </c>
      <c r="B2095" t="s">
        <v>144</v>
      </c>
      <c r="C2095" s="7" t="s">
        <v>3</v>
      </c>
      <c r="D2095" t="s">
        <v>148</v>
      </c>
      <c r="E2095" t="s">
        <v>33</v>
      </c>
      <c r="F2095" t="s">
        <v>7</v>
      </c>
      <c r="G2095">
        <v>2016</v>
      </c>
      <c r="H2095" s="9">
        <v>11977.0303943</v>
      </c>
      <c r="I2095" s="9">
        <v>13814.1053311</v>
      </c>
      <c r="J2095" s="9">
        <v>10346.256022699999</v>
      </c>
    </row>
    <row r="2096" spans="1:10" x14ac:dyDescent="0.25">
      <c r="A2096" t="s">
        <v>39</v>
      </c>
      <c r="B2096" t="s">
        <v>144</v>
      </c>
      <c r="C2096" s="7" t="s">
        <v>1</v>
      </c>
      <c r="D2096" t="s">
        <v>149</v>
      </c>
      <c r="E2096" t="s">
        <v>33</v>
      </c>
      <c r="F2096" t="s">
        <v>97</v>
      </c>
      <c r="G2096">
        <v>2016</v>
      </c>
      <c r="H2096" s="9">
        <v>1952.93297706</v>
      </c>
      <c r="I2096" s="9">
        <v>2250.76436448</v>
      </c>
      <c r="J2096" s="9">
        <v>1680.4586486799999</v>
      </c>
    </row>
    <row r="2097" spans="1:10" x14ac:dyDescent="0.25">
      <c r="A2097" t="s">
        <v>39</v>
      </c>
      <c r="B2097" t="s">
        <v>144</v>
      </c>
      <c r="C2097" s="7" t="s">
        <v>3</v>
      </c>
      <c r="D2097" t="s">
        <v>149</v>
      </c>
      <c r="E2097" t="s">
        <v>33</v>
      </c>
      <c r="F2097" t="s">
        <v>97</v>
      </c>
      <c r="G2097">
        <v>2016</v>
      </c>
      <c r="H2097" s="9">
        <v>3618.81632502</v>
      </c>
      <c r="I2097" s="9">
        <v>4186.6248388499998</v>
      </c>
      <c r="J2097" s="9">
        <v>3096.42456928</v>
      </c>
    </row>
    <row r="2098" spans="1:10" x14ac:dyDescent="0.25">
      <c r="A2098" t="s">
        <v>39</v>
      </c>
      <c r="B2098" t="s">
        <v>144</v>
      </c>
      <c r="C2098" s="7" t="s">
        <v>1</v>
      </c>
      <c r="D2098" t="s">
        <v>149</v>
      </c>
      <c r="E2098" t="s">
        <v>33</v>
      </c>
      <c r="F2098" t="s">
        <v>146</v>
      </c>
      <c r="G2098">
        <v>2016</v>
      </c>
      <c r="H2098" s="9">
        <v>0.13240718252700001</v>
      </c>
      <c r="I2098" s="9">
        <v>0.152594979155</v>
      </c>
      <c r="J2098" s="9">
        <v>0.11393459473299999</v>
      </c>
    </row>
    <row r="2099" spans="1:10" x14ac:dyDescent="0.25">
      <c r="A2099" t="s">
        <v>39</v>
      </c>
      <c r="B2099" t="s">
        <v>144</v>
      </c>
      <c r="C2099" s="7" t="s">
        <v>3</v>
      </c>
      <c r="D2099" t="s">
        <v>149</v>
      </c>
      <c r="E2099" t="s">
        <v>33</v>
      </c>
      <c r="F2099" t="s">
        <v>146</v>
      </c>
      <c r="G2099">
        <v>2016</v>
      </c>
      <c r="H2099" s="9">
        <v>0.11666076480400001</v>
      </c>
      <c r="I2099" s="9">
        <v>0.13497059904600001</v>
      </c>
      <c r="J2099" s="9">
        <v>9.9823151537900001E-2</v>
      </c>
    </row>
    <row r="2100" spans="1:10" x14ac:dyDescent="0.25">
      <c r="A2100" t="s">
        <v>39</v>
      </c>
      <c r="B2100" t="s">
        <v>144</v>
      </c>
      <c r="C2100" s="7" t="s">
        <v>1</v>
      </c>
      <c r="D2100" t="s">
        <v>149</v>
      </c>
      <c r="E2100" t="s">
        <v>33</v>
      </c>
      <c r="F2100" t="s">
        <v>7</v>
      </c>
      <c r="G2100">
        <v>2016</v>
      </c>
      <c r="H2100" s="9">
        <v>13236.076670499901</v>
      </c>
      <c r="I2100" s="9">
        <v>15254.6400953999</v>
      </c>
      <c r="J2100" s="9">
        <v>11389.371666499999</v>
      </c>
    </row>
    <row r="2101" spans="1:10" x14ac:dyDescent="0.25">
      <c r="A2101" t="s">
        <v>39</v>
      </c>
      <c r="B2101" t="s">
        <v>144</v>
      </c>
      <c r="C2101" s="7" t="s">
        <v>3</v>
      </c>
      <c r="D2101" t="s">
        <v>149</v>
      </c>
      <c r="E2101" t="s">
        <v>33</v>
      </c>
      <c r="F2101" t="s">
        <v>7</v>
      </c>
      <c r="G2101">
        <v>2016</v>
      </c>
      <c r="H2101" s="9">
        <v>11662.837086199999</v>
      </c>
      <c r="I2101" s="9">
        <v>13492.788539499999</v>
      </c>
      <c r="J2101" s="9">
        <v>9979.2562147099998</v>
      </c>
    </row>
    <row r="2102" spans="1:10" x14ac:dyDescent="0.25">
      <c r="A2102" t="s">
        <v>39</v>
      </c>
      <c r="B2102" t="s">
        <v>144</v>
      </c>
      <c r="C2102" s="7" t="s">
        <v>1</v>
      </c>
      <c r="D2102" t="s">
        <v>150</v>
      </c>
      <c r="E2102" t="s">
        <v>33</v>
      </c>
      <c r="F2102" t="s">
        <v>97</v>
      </c>
      <c r="G2102">
        <v>2016</v>
      </c>
      <c r="H2102" s="9">
        <v>335.13142388099999</v>
      </c>
      <c r="I2102" s="9">
        <v>390.28474393200003</v>
      </c>
      <c r="J2102" s="9">
        <v>283.25468081999998</v>
      </c>
    </row>
    <row r="2103" spans="1:10" x14ac:dyDescent="0.25">
      <c r="A2103" t="s">
        <v>39</v>
      </c>
      <c r="B2103" t="s">
        <v>144</v>
      </c>
      <c r="C2103" s="7" t="s">
        <v>3</v>
      </c>
      <c r="D2103" t="s">
        <v>150</v>
      </c>
      <c r="E2103" t="s">
        <v>33</v>
      </c>
      <c r="F2103" t="s">
        <v>97</v>
      </c>
      <c r="G2103">
        <v>2016</v>
      </c>
      <c r="H2103" s="9">
        <v>1010.5270851400001</v>
      </c>
      <c r="I2103" s="9">
        <v>1175.2604937399999</v>
      </c>
      <c r="J2103" s="9">
        <v>844.91748405199996</v>
      </c>
    </row>
    <row r="2104" spans="1:10" x14ac:dyDescent="0.25">
      <c r="A2104" t="s">
        <v>39</v>
      </c>
      <c r="B2104" t="s">
        <v>144</v>
      </c>
      <c r="C2104" s="7" t="s">
        <v>1</v>
      </c>
      <c r="D2104" t="s">
        <v>150</v>
      </c>
      <c r="E2104" t="s">
        <v>33</v>
      </c>
      <c r="F2104" t="s">
        <v>146</v>
      </c>
      <c r="G2104">
        <v>2016</v>
      </c>
      <c r="H2104" s="9">
        <v>0.123146846485</v>
      </c>
      <c r="I2104" s="9">
        <v>0.143396926599</v>
      </c>
      <c r="J2104" s="9">
        <v>0.104073797459</v>
      </c>
    </row>
    <row r="2105" spans="1:10" x14ac:dyDescent="0.25">
      <c r="A2105" t="s">
        <v>39</v>
      </c>
      <c r="B2105" t="s">
        <v>144</v>
      </c>
      <c r="C2105" s="7" t="s">
        <v>3</v>
      </c>
      <c r="D2105" t="s">
        <v>150</v>
      </c>
      <c r="E2105" t="s">
        <v>33</v>
      </c>
      <c r="F2105" t="s">
        <v>146</v>
      </c>
      <c r="G2105">
        <v>2016</v>
      </c>
      <c r="H2105" s="9">
        <v>0.110706496217</v>
      </c>
      <c r="I2105" s="9">
        <v>0.12875049232999999</v>
      </c>
      <c r="J2105" s="9">
        <v>9.2560623707200002E-2</v>
      </c>
    </row>
    <row r="2106" spans="1:10" x14ac:dyDescent="0.25">
      <c r="A2106" t="s">
        <v>39</v>
      </c>
      <c r="B2106" t="s">
        <v>144</v>
      </c>
      <c r="C2106" s="7" t="s">
        <v>1</v>
      </c>
      <c r="D2106" t="s">
        <v>150</v>
      </c>
      <c r="E2106" t="s">
        <v>33</v>
      </c>
      <c r="F2106" t="s">
        <v>7</v>
      </c>
      <c r="G2106">
        <v>2016</v>
      </c>
      <c r="H2106" s="9">
        <v>12308.948925799999</v>
      </c>
      <c r="I2106" s="9">
        <v>14334.6598894</v>
      </c>
      <c r="J2106" s="9">
        <v>10403.5824479</v>
      </c>
    </row>
    <row r="2107" spans="1:10" x14ac:dyDescent="0.25">
      <c r="A2107" t="s">
        <v>39</v>
      </c>
      <c r="B2107" t="s">
        <v>144</v>
      </c>
      <c r="C2107" s="7" t="s">
        <v>3</v>
      </c>
      <c r="D2107" t="s">
        <v>150</v>
      </c>
      <c r="E2107" t="s">
        <v>33</v>
      </c>
      <c r="F2107" t="s">
        <v>7</v>
      </c>
      <c r="G2107">
        <v>2016</v>
      </c>
      <c r="H2107" s="9">
        <v>11067.4938888</v>
      </c>
      <c r="I2107" s="9">
        <v>12871.6869874</v>
      </c>
      <c r="J2107" s="9">
        <v>9253.7045556100002</v>
      </c>
    </row>
    <row r="2108" spans="1:10" x14ac:dyDescent="0.25">
      <c r="A2108" t="s">
        <v>39</v>
      </c>
      <c r="B2108" t="s">
        <v>144</v>
      </c>
      <c r="C2108" s="7" t="s">
        <v>1</v>
      </c>
      <c r="D2108" t="s">
        <v>145</v>
      </c>
      <c r="E2108" t="s">
        <v>96</v>
      </c>
      <c r="F2108" t="s">
        <v>97</v>
      </c>
      <c r="G2108">
        <v>2016</v>
      </c>
      <c r="H2108" s="9">
        <v>198138.49826699999</v>
      </c>
      <c r="I2108" s="9">
        <v>207330.32207699999</v>
      </c>
      <c r="J2108" s="9">
        <v>190098.63766199999</v>
      </c>
    </row>
    <row r="2109" spans="1:10" x14ac:dyDescent="0.25">
      <c r="A2109" t="s">
        <v>39</v>
      </c>
      <c r="B2109" t="s">
        <v>144</v>
      </c>
      <c r="C2109" s="7" t="s">
        <v>3</v>
      </c>
      <c r="D2109" t="s">
        <v>145</v>
      </c>
      <c r="E2109" t="s">
        <v>96</v>
      </c>
      <c r="F2109" t="s">
        <v>97</v>
      </c>
      <c r="G2109">
        <v>2016</v>
      </c>
      <c r="H2109" s="9">
        <v>211065.651231</v>
      </c>
      <c r="I2109" s="9">
        <v>218319.07969099999</v>
      </c>
      <c r="J2109" s="9">
        <v>204239.055161</v>
      </c>
    </row>
    <row r="2110" spans="1:10" x14ac:dyDescent="0.25">
      <c r="A2110" t="s">
        <v>39</v>
      </c>
      <c r="B2110" t="s">
        <v>144</v>
      </c>
      <c r="C2110" s="7" t="s">
        <v>1</v>
      </c>
      <c r="D2110" t="s">
        <v>145</v>
      </c>
      <c r="E2110" t="s">
        <v>96</v>
      </c>
      <c r="F2110" t="s">
        <v>146</v>
      </c>
      <c r="G2110">
        <v>2016</v>
      </c>
      <c r="H2110" s="9">
        <v>1</v>
      </c>
      <c r="I2110" s="9">
        <v>1</v>
      </c>
      <c r="J2110" s="9">
        <v>1</v>
      </c>
    </row>
    <row r="2111" spans="1:10" x14ac:dyDescent="0.25">
      <c r="A2111" t="s">
        <v>39</v>
      </c>
      <c r="B2111" t="s">
        <v>144</v>
      </c>
      <c r="C2111" s="7" t="s">
        <v>3</v>
      </c>
      <c r="D2111" t="s">
        <v>145</v>
      </c>
      <c r="E2111" t="s">
        <v>96</v>
      </c>
      <c r="F2111" t="s">
        <v>146</v>
      </c>
      <c r="G2111">
        <v>2016</v>
      </c>
      <c r="H2111" s="9">
        <v>1</v>
      </c>
      <c r="I2111" s="9">
        <v>1</v>
      </c>
      <c r="J2111" s="9">
        <v>1</v>
      </c>
    </row>
    <row r="2112" spans="1:10" x14ac:dyDescent="0.25">
      <c r="A2112" t="s">
        <v>39</v>
      </c>
      <c r="B2112" t="s">
        <v>144</v>
      </c>
      <c r="C2112" s="7" t="s">
        <v>1</v>
      </c>
      <c r="D2112" t="s">
        <v>145</v>
      </c>
      <c r="E2112" t="s">
        <v>96</v>
      </c>
      <c r="F2112" t="s">
        <v>7</v>
      </c>
      <c r="G2112">
        <v>2016</v>
      </c>
      <c r="H2112" s="9">
        <v>59155.905069400003</v>
      </c>
      <c r="I2112" s="9">
        <v>61900.200910400003</v>
      </c>
      <c r="J2112" s="9">
        <v>56755.537473600001</v>
      </c>
    </row>
    <row r="2113" spans="1:10" x14ac:dyDescent="0.25">
      <c r="A2113" t="s">
        <v>39</v>
      </c>
      <c r="B2113" t="s">
        <v>144</v>
      </c>
      <c r="C2113" s="7" t="s">
        <v>3</v>
      </c>
      <c r="D2113" t="s">
        <v>145</v>
      </c>
      <c r="E2113" t="s">
        <v>96</v>
      </c>
      <c r="F2113" t="s">
        <v>7</v>
      </c>
      <c r="G2113">
        <v>2016</v>
      </c>
      <c r="H2113" s="9">
        <v>66466.666366799996</v>
      </c>
      <c r="I2113" s="9">
        <v>68750.842909400002</v>
      </c>
      <c r="J2113" s="9">
        <v>64316.903576299999</v>
      </c>
    </row>
    <row r="2114" spans="1:10" x14ac:dyDescent="0.25">
      <c r="A2114" t="s">
        <v>39</v>
      </c>
      <c r="B2114" t="s">
        <v>144</v>
      </c>
      <c r="C2114" s="7" t="s">
        <v>1</v>
      </c>
      <c r="D2114" t="s">
        <v>14</v>
      </c>
      <c r="E2114" t="s">
        <v>96</v>
      </c>
      <c r="F2114" t="s">
        <v>97</v>
      </c>
      <c r="G2114">
        <v>2016</v>
      </c>
      <c r="H2114" s="9">
        <v>218448.520414</v>
      </c>
      <c r="I2114" s="9">
        <v>226978.892441</v>
      </c>
      <c r="J2114" s="9">
        <v>210872.056128</v>
      </c>
    </row>
    <row r="2115" spans="1:10" x14ac:dyDescent="0.25">
      <c r="A2115" t="s">
        <v>39</v>
      </c>
      <c r="B2115" t="s">
        <v>144</v>
      </c>
      <c r="C2115" s="7" t="s">
        <v>3</v>
      </c>
      <c r="D2115" t="s">
        <v>14</v>
      </c>
      <c r="E2115" t="s">
        <v>96</v>
      </c>
      <c r="F2115" t="s">
        <v>97</v>
      </c>
      <c r="G2115">
        <v>2016</v>
      </c>
      <c r="H2115" s="9">
        <v>216339.10663600001</v>
      </c>
      <c r="I2115" s="9">
        <v>223382.86031399999</v>
      </c>
      <c r="J2115" s="9">
        <v>210291.691662</v>
      </c>
    </row>
    <row r="2116" spans="1:10" x14ac:dyDescent="0.25">
      <c r="A2116" t="s">
        <v>39</v>
      </c>
      <c r="B2116" t="s">
        <v>144</v>
      </c>
      <c r="C2116" s="7" t="s">
        <v>1</v>
      </c>
      <c r="D2116" t="s">
        <v>14</v>
      </c>
      <c r="E2116" t="s">
        <v>96</v>
      </c>
      <c r="F2116" t="s">
        <v>146</v>
      </c>
      <c r="G2116">
        <v>2016</v>
      </c>
      <c r="H2116" s="9">
        <v>1</v>
      </c>
      <c r="I2116" s="9">
        <v>1</v>
      </c>
      <c r="J2116" s="9">
        <v>1</v>
      </c>
    </row>
    <row r="2117" spans="1:10" x14ac:dyDescent="0.25">
      <c r="A2117" t="s">
        <v>39</v>
      </c>
      <c r="B2117" t="s">
        <v>144</v>
      </c>
      <c r="C2117" s="7" t="s">
        <v>3</v>
      </c>
      <c r="D2117" t="s">
        <v>14</v>
      </c>
      <c r="E2117" t="s">
        <v>96</v>
      </c>
      <c r="F2117" t="s">
        <v>146</v>
      </c>
      <c r="G2117">
        <v>2016</v>
      </c>
      <c r="H2117" s="9">
        <v>1</v>
      </c>
      <c r="I2117" s="9">
        <v>1</v>
      </c>
      <c r="J2117" s="9">
        <v>1</v>
      </c>
    </row>
    <row r="2118" spans="1:10" x14ac:dyDescent="0.25">
      <c r="A2118" t="s">
        <v>39</v>
      </c>
      <c r="B2118" t="s">
        <v>144</v>
      </c>
      <c r="C2118" s="7" t="s">
        <v>1</v>
      </c>
      <c r="D2118" t="s">
        <v>14</v>
      </c>
      <c r="E2118" t="s">
        <v>96</v>
      </c>
      <c r="F2118" t="s">
        <v>7</v>
      </c>
      <c r="G2118">
        <v>2016</v>
      </c>
      <c r="H2118" s="9">
        <v>77671.328622899993</v>
      </c>
      <c r="I2118" s="9">
        <v>80704.378825099993</v>
      </c>
      <c r="J2118" s="9">
        <v>74977.448864899998</v>
      </c>
    </row>
    <row r="2119" spans="1:10" x14ac:dyDescent="0.25">
      <c r="A2119" t="s">
        <v>39</v>
      </c>
      <c r="B2119" t="s">
        <v>144</v>
      </c>
      <c r="C2119" s="7" t="s">
        <v>3</v>
      </c>
      <c r="D2119" t="s">
        <v>14</v>
      </c>
      <c r="E2119" t="s">
        <v>96</v>
      </c>
      <c r="F2119" t="s">
        <v>7</v>
      </c>
      <c r="G2119">
        <v>2016</v>
      </c>
      <c r="H2119" s="9">
        <v>80319.682074199998</v>
      </c>
      <c r="I2119" s="9">
        <v>82934.798984199995</v>
      </c>
      <c r="J2119" s="9">
        <v>78074.473357099996</v>
      </c>
    </row>
    <row r="2120" spans="1:10" x14ac:dyDescent="0.25">
      <c r="A2120" t="s">
        <v>39</v>
      </c>
      <c r="B2120" t="s">
        <v>144</v>
      </c>
      <c r="C2120" s="7" t="s">
        <v>1</v>
      </c>
      <c r="D2120" t="s">
        <v>15</v>
      </c>
      <c r="E2120" t="s">
        <v>96</v>
      </c>
      <c r="F2120" t="s">
        <v>97</v>
      </c>
      <c r="G2120">
        <v>2016</v>
      </c>
      <c r="H2120" s="9">
        <v>204947.417353</v>
      </c>
      <c r="I2120" s="9">
        <v>209892.999889</v>
      </c>
      <c r="J2120" s="9">
        <v>200352.13688599999</v>
      </c>
    </row>
    <row r="2121" spans="1:10" x14ac:dyDescent="0.25">
      <c r="A2121" t="s">
        <v>39</v>
      </c>
      <c r="B2121" t="s">
        <v>144</v>
      </c>
      <c r="C2121" s="7" t="s">
        <v>3</v>
      </c>
      <c r="D2121" t="s">
        <v>15</v>
      </c>
      <c r="E2121" t="s">
        <v>96</v>
      </c>
      <c r="F2121" t="s">
        <v>97</v>
      </c>
      <c r="G2121">
        <v>2016</v>
      </c>
      <c r="H2121" s="9">
        <v>205106.30433399999</v>
      </c>
      <c r="I2121" s="9">
        <v>208961.618475</v>
      </c>
      <c r="J2121" s="9">
        <v>201494.66456800001</v>
      </c>
    </row>
    <row r="2122" spans="1:10" x14ac:dyDescent="0.25">
      <c r="A2122" t="s">
        <v>39</v>
      </c>
      <c r="B2122" t="s">
        <v>144</v>
      </c>
      <c r="C2122" s="7" t="s">
        <v>1</v>
      </c>
      <c r="D2122" t="s">
        <v>15</v>
      </c>
      <c r="E2122" t="s">
        <v>96</v>
      </c>
      <c r="F2122" t="s">
        <v>146</v>
      </c>
      <c r="G2122">
        <v>2016</v>
      </c>
      <c r="H2122" s="9">
        <v>1</v>
      </c>
      <c r="I2122" s="9">
        <v>1</v>
      </c>
      <c r="J2122" s="9">
        <v>1</v>
      </c>
    </row>
    <row r="2123" spans="1:10" x14ac:dyDescent="0.25">
      <c r="A2123" t="s">
        <v>39</v>
      </c>
      <c r="B2123" t="s">
        <v>144</v>
      </c>
      <c r="C2123" s="7" t="s">
        <v>3</v>
      </c>
      <c r="D2123" t="s">
        <v>15</v>
      </c>
      <c r="E2123" t="s">
        <v>96</v>
      </c>
      <c r="F2123" t="s">
        <v>146</v>
      </c>
      <c r="G2123">
        <v>2016</v>
      </c>
      <c r="H2123" s="9">
        <v>1</v>
      </c>
      <c r="I2123" s="9">
        <v>1</v>
      </c>
      <c r="J2123" s="9">
        <v>1</v>
      </c>
    </row>
    <row r="2124" spans="1:10" x14ac:dyDescent="0.25">
      <c r="A2124" t="s">
        <v>39</v>
      </c>
      <c r="B2124" t="s">
        <v>144</v>
      </c>
      <c r="C2124" s="7" t="s">
        <v>1</v>
      </c>
      <c r="D2124" t="s">
        <v>15</v>
      </c>
      <c r="E2124" t="s">
        <v>96</v>
      </c>
      <c r="F2124" t="s">
        <v>7</v>
      </c>
      <c r="G2124">
        <v>2016</v>
      </c>
      <c r="H2124" s="9">
        <v>86042.935115</v>
      </c>
      <c r="I2124" s="9">
        <v>88119.235674199997</v>
      </c>
      <c r="J2124" s="9">
        <v>84113.701635899997</v>
      </c>
    </row>
    <row r="2125" spans="1:10" x14ac:dyDescent="0.25">
      <c r="A2125" t="s">
        <v>39</v>
      </c>
      <c r="B2125" t="s">
        <v>144</v>
      </c>
      <c r="C2125" s="7" t="s">
        <v>3</v>
      </c>
      <c r="D2125" t="s">
        <v>15</v>
      </c>
      <c r="E2125" t="s">
        <v>96</v>
      </c>
      <c r="F2125" t="s">
        <v>7</v>
      </c>
      <c r="G2125">
        <v>2016</v>
      </c>
      <c r="H2125" s="9">
        <v>90102.710480499998</v>
      </c>
      <c r="I2125" s="9">
        <v>91796.340790799994</v>
      </c>
      <c r="J2125" s="9">
        <v>88516.125742300006</v>
      </c>
    </row>
    <row r="2126" spans="1:10" x14ac:dyDescent="0.25">
      <c r="A2126" t="s">
        <v>39</v>
      </c>
      <c r="B2126" t="s">
        <v>144</v>
      </c>
      <c r="C2126" s="7" t="s">
        <v>1</v>
      </c>
      <c r="D2126" t="s">
        <v>16</v>
      </c>
      <c r="E2126" t="s">
        <v>96</v>
      </c>
      <c r="F2126" t="s">
        <v>97</v>
      </c>
      <c r="G2126">
        <v>2016</v>
      </c>
      <c r="H2126" s="9">
        <v>226208.68617999999</v>
      </c>
      <c r="I2126" s="9">
        <v>229836.58226299999</v>
      </c>
      <c r="J2126" s="9">
        <v>222098.89931400001</v>
      </c>
    </row>
    <row r="2127" spans="1:10" x14ac:dyDescent="0.25">
      <c r="A2127" t="s">
        <v>39</v>
      </c>
      <c r="B2127" t="s">
        <v>144</v>
      </c>
      <c r="C2127" s="7" t="s">
        <v>3</v>
      </c>
      <c r="D2127" t="s">
        <v>16</v>
      </c>
      <c r="E2127" t="s">
        <v>96</v>
      </c>
      <c r="F2127" t="s">
        <v>97</v>
      </c>
      <c r="G2127">
        <v>2016</v>
      </c>
      <c r="H2127" s="9">
        <v>223416.784587</v>
      </c>
      <c r="I2127" s="9">
        <v>225616.297445</v>
      </c>
      <c r="J2127" s="9">
        <v>221142.734883</v>
      </c>
    </row>
    <row r="2128" spans="1:10" x14ac:dyDescent="0.25">
      <c r="A2128" t="s">
        <v>39</v>
      </c>
      <c r="B2128" t="s">
        <v>144</v>
      </c>
      <c r="C2128" s="7" t="s">
        <v>1</v>
      </c>
      <c r="D2128" t="s">
        <v>16</v>
      </c>
      <c r="E2128" t="s">
        <v>96</v>
      </c>
      <c r="F2128" t="s">
        <v>146</v>
      </c>
      <c r="G2128">
        <v>2016</v>
      </c>
      <c r="H2128" s="9">
        <v>1</v>
      </c>
      <c r="I2128" s="9">
        <v>1</v>
      </c>
      <c r="J2128" s="9">
        <v>1</v>
      </c>
    </row>
    <row r="2129" spans="1:10" x14ac:dyDescent="0.25">
      <c r="A2129" t="s">
        <v>39</v>
      </c>
      <c r="B2129" t="s">
        <v>144</v>
      </c>
      <c r="C2129" s="7" t="s">
        <v>3</v>
      </c>
      <c r="D2129" t="s">
        <v>16</v>
      </c>
      <c r="E2129" t="s">
        <v>96</v>
      </c>
      <c r="F2129" t="s">
        <v>146</v>
      </c>
      <c r="G2129">
        <v>2016</v>
      </c>
      <c r="H2129" s="9">
        <v>1</v>
      </c>
      <c r="I2129" s="9">
        <v>1</v>
      </c>
      <c r="J2129" s="9">
        <v>1</v>
      </c>
    </row>
    <row r="2130" spans="1:10" x14ac:dyDescent="0.25">
      <c r="A2130" t="s">
        <v>39</v>
      </c>
      <c r="B2130" t="s">
        <v>144</v>
      </c>
      <c r="C2130" s="7" t="s">
        <v>1</v>
      </c>
      <c r="D2130" t="s">
        <v>16</v>
      </c>
      <c r="E2130" t="s">
        <v>96</v>
      </c>
      <c r="F2130" t="s">
        <v>7</v>
      </c>
      <c r="G2130">
        <v>2016</v>
      </c>
      <c r="H2130" s="9">
        <v>91264.249641899994</v>
      </c>
      <c r="I2130" s="9">
        <v>92727.930013100005</v>
      </c>
      <c r="J2130" s="9">
        <v>89606.149677299996</v>
      </c>
    </row>
    <row r="2131" spans="1:10" x14ac:dyDescent="0.25">
      <c r="A2131" t="s">
        <v>39</v>
      </c>
      <c r="B2131" t="s">
        <v>144</v>
      </c>
      <c r="C2131" s="7" t="s">
        <v>3</v>
      </c>
      <c r="D2131" t="s">
        <v>16</v>
      </c>
      <c r="E2131" t="s">
        <v>96</v>
      </c>
      <c r="F2131" t="s">
        <v>7</v>
      </c>
      <c r="G2131">
        <v>2016</v>
      </c>
      <c r="H2131" s="9">
        <v>95918.618014099993</v>
      </c>
      <c r="I2131" s="9">
        <v>96862.9259095999</v>
      </c>
      <c r="J2131" s="9">
        <v>94942.309518399998</v>
      </c>
    </row>
    <row r="2132" spans="1:10" x14ac:dyDescent="0.25">
      <c r="A2132" t="s">
        <v>39</v>
      </c>
      <c r="B2132" t="s">
        <v>144</v>
      </c>
      <c r="C2132" s="7" t="s">
        <v>1</v>
      </c>
      <c r="D2132" t="s">
        <v>17</v>
      </c>
      <c r="E2132" t="s">
        <v>96</v>
      </c>
      <c r="F2132" t="s">
        <v>97</v>
      </c>
      <c r="G2132">
        <v>2016</v>
      </c>
      <c r="H2132" s="9">
        <v>263777.055796</v>
      </c>
      <c r="I2132" s="9">
        <v>268863.66040300002</v>
      </c>
      <c r="J2132" s="9">
        <v>258734.71439499999</v>
      </c>
    </row>
    <row r="2133" spans="1:10" x14ac:dyDescent="0.25">
      <c r="A2133" t="s">
        <v>39</v>
      </c>
      <c r="B2133" t="s">
        <v>144</v>
      </c>
      <c r="C2133" s="7" t="s">
        <v>3</v>
      </c>
      <c r="D2133" t="s">
        <v>17</v>
      </c>
      <c r="E2133" t="s">
        <v>96</v>
      </c>
      <c r="F2133" t="s">
        <v>97</v>
      </c>
      <c r="G2133">
        <v>2016</v>
      </c>
      <c r="H2133" s="9">
        <v>292164.17816700001</v>
      </c>
      <c r="I2133" s="9">
        <v>294328.73841599998</v>
      </c>
      <c r="J2133" s="9">
        <v>290011.32222500001</v>
      </c>
    </row>
    <row r="2134" spans="1:10" x14ac:dyDescent="0.25">
      <c r="A2134" t="s">
        <v>39</v>
      </c>
      <c r="B2134" t="s">
        <v>144</v>
      </c>
      <c r="C2134" s="7" t="s">
        <v>1</v>
      </c>
      <c r="D2134" t="s">
        <v>17</v>
      </c>
      <c r="E2134" t="s">
        <v>96</v>
      </c>
      <c r="F2134" t="s">
        <v>146</v>
      </c>
      <c r="G2134">
        <v>2016</v>
      </c>
      <c r="H2134" s="9">
        <v>1</v>
      </c>
      <c r="I2134" s="9">
        <v>1</v>
      </c>
      <c r="J2134" s="9">
        <v>1</v>
      </c>
    </row>
    <row r="2135" spans="1:10" x14ac:dyDescent="0.25">
      <c r="A2135" t="s">
        <v>39</v>
      </c>
      <c r="B2135" t="s">
        <v>144</v>
      </c>
      <c r="C2135" s="7" t="s">
        <v>3</v>
      </c>
      <c r="D2135" t="s">
        <v>17</v>
      </c>
      <c r="E2135" t="s">
        <v>96</v>
      </c>
      <c r="F2135" t="s">
        <v>146</v>
      </c>
      <c r="G2135">
        <v>2016</v>
      </c>
      <c r="H2135" s="9">
        <v>1</v>
      </c>
      <c r="I2135" s="9">
        <v>1</v>
      </c>
      <c r="J2135" s="9">
        <v>1</v>
      </c>
    </row>
    <row r="2136" spans="1:10" x14ac:dyDescent="0.25">
      <c r="A2136" t="s">
        <v>39</v>
      </c>
      <c r="B2136" t="s">
        <v>144</v>
      </c>
      <c r="C2136" s="7" t="s">
        <v>1</v>
      </c>
      <c r="D2136" t="s">
        <v>17</v>
      </c>
      <c r="E2136" t="s">
        <v>96</v>
      </c>
      <c r="F2136" t="s">
        <v>7</v>
      </c>
      <c r="G2136">
        <v>2016</v>
      </c>
      <c r="H2136" s="9">
        <v>89450.439864100001</v>
      </c>
      <c r="I2136" s="9">
        <v>91175.377684000006</v>
      </c>
      <c r="J2136" s="9">
        <v>87740.512308300007</v>
      </c>
    </row>
    <row r="2137" spans="1:10" x14ac:dyDescent="0.25">
      <c r="A2137" t="s">
        <v>39</v>
      </c>
      <c r="B2137" t="s">
        <v>144</v>
      </c>
      <c r="C2137" s="7" t="s">
        <v>3</v>
      </c>
      <c r="D2137" t="s">
        <v>17</v>
      </c>
      <c r="E2137" t="s">
        <v>96</v>
      </c>
      <c r="F2137" t="s">
        <v>7</v>
      </c>
      <c r="G2137">
        <v>2016</v>
      </c>
      <c r="H2137" s="9">
        <v>96998.452944599994</v>
      </c>
      <c r="I2137" s="9">
        <v>97717.086545600003</v>
      </c>
      <c r="J2137" s="9">
        <v>96283.705171299996</v>
      </c>
    </row>
    <row r="2138" spans="1:10" x14ac:dyDescent="0.25">
      <c r="A2138" t="s">
        <v>39</v>
      </c>
      <c r="B2138" t="s">
        <v>144</v>
      </c>
      <c r="C2138" s="7" t="s">
        <v>1</v>
      </c>
      <c r="D2138" t="s">
        <v>18</v>
      </c>
      <c r="E2138" t="s">
        <v>96</v>
      </c>
      <c r="F2138" t="s">
        <v>97</v>
      </c>
      <c r="G2138">
        <v>2016</v>
      </c>
      <c r="H2138" s="9">
        <v>379944.043405</v>
      </c>
      <c r="I2138" s="9">
        <v>386062.74407000002</v>
      </c>
      <c r="J2138" s="9">
        <v>373317.352526</v>
      </c>
    </row>
    <row r="2139" spans="1:10" x14ac:dyDescent="0.25">
      <c r="A2139" t="s">
        <v>39</v>
      </c>
      <c r="B2139" t="s">
        <v>144</v>
      </c>
      <c r="C2139" s="7" t="s">
        <v>3</v>
      </c>
      <c r="D2139" t="s">
        <v>18</v>
      </c>
      <c r="E2139" t="s">
        <v>96</v>
      </c>
      <c r="F2139" t="s">
        <v>97</v>
      </c>
      <c r="G2139">
        <v>2016</v>
      </c>
      <c r="H2139" s="9">
        <v>419030.00312499999</v>
      </c>
      <c r="I2139" s="9">
        <v>421190.12965800002</v>
      </c>
      <c r="J2139" s="9">
        <v>416461.74214500003</v>
      </c>
    </row>
    <row r="2140" spans="1:10" x14ac:dyDescent="0.25">
      <c r="A2140" t="s">
        <v>39</v>
      </c>
      <c r="B2140" t="s">
        <v>144</v>
      </c>
      <c r="C2140" s="7" t="s">
        <v>1</v>
      </c>
      <c r="D2140" t="s">
        <v>18</v>
      </c>
      <c r="E2140" t="s">
        <v>96</v>
      </c>
      <c r="F2140" t="s">
        <v>146</v>
      </c>
      <c r="G2140">
        <v>2016</v>
      </c>
      <c r="H2140" s="9">
        <v>1</v>
      </c>
      <c r="I2140" s="9">
        <v>1</v>
      </c>
      <c r="J2140" s="9">
        <v>1</v>
      </c>
    </row>
    <row r="2141" spans="1:10" x14ac:dyDescent="0.25">
      <c r="A2141" t="s">
        <v>39</v>
      </c>
      <c r="B2141" t="s">
        <v>144</v>
      </c>
      <c r="C2141" s="7" t="s">
        <v>3</v>
      </c>
      <c r="D2141" t="s">
        <v>18</v>
      </c>
      <c r="E2141" t="s">
        <v>96</v>
      </c>
      <c r="F2141" t="s">
        <v>146</v>
      </c>
      <c r="G2141">
        <v>2016</v>
      </c>
      <c r="H2141" s="9">
        <v>1</v>
      </c>
      <c r="I2141" s="9">
        <v>1</v>
      </c>
      <c r="J2141" s="9">
        <v>1</v>
      </c>
    </row>
    <row r="2142" spans="1:10" x14ac:dyDescent="0.25">
      <c r="A2142" t="s">
        <v>39</v>
      </c>
      <c r="B2142" t="s">
        <v>144</v>
      </c>
      <c r="C2142" s="7" t="s">
        <v>1</v>
      </c>
      <c r="D2142" t="s">
        <v>18</v>
      </c>
      <c r="E2142" t="s">
        <v>96</v>
      </c>
      <c r="F2142" t="s">
        <v>7</v>
      </c>
      <c r="G2142">
        <v>2016</v>
      </c>
      <c r="H2142" s="9">
        <v>92452.399513900004</v>
      </c>
      <c r="I2142" s="9">
        <v>93941.272857599994</v>
      </c>
      <c r="J2142" s="9">
        <v>90839.9160882</v>
      </c>
    </row>
    <row r="2143" spans="1:10" x14ac:dyDescent="0.25">
      <c r="A2143" t="s">
        <v>39</v>
      </c>
      <c r="B2143" t="s">
        <v>144</v>
      </c>
      <c r="C2143" s="7" t="s">
        <v>3</v>
      </c>
      <c r="D2143" t="s">
        <v>18</v>
      </c>
      <c r="E2143" t="s">
        <v>96</v>
      </c>
      <c r="F2143" t="s">
        <v>7</v>
      </c>
      <c r="G2143">
        <v>2016</v>
      </c>
      <c r="H2143" s="9">
        <v>98079.474029899997</v>
      </c>
      <c r="I2143" s="9">
        <v>98585.080007199998</v>
      </c>
      <c r="J2143" s="9">
        <v>97478.338826599997</v>
      </c>
    </row>
    <row r="2144" spans="1:10" x14ac:dyDescent="0.25">
      <c r="A2144" t="s">
        <v>39</v>
      </c>
      <c r="B2144" t="s">
        <v>144</v>
      </c>
      <c r="C2144" s="7" t="s">
        <v>1</v>
      </c>
      <c r="D2144" t="s">
        <v>19</v>
      </c>
      <c r="E2144" t="s">
        <v>96</v>
      </c>
      <c r="F2144" t="s">
        <v>97</v>
      </c>
      <c r="G2144">
        <v>2016</v>
      </c>
      <c r="H2144" s="9">
        <v>415114.94093600003</v>
      </c>
      <c r="I2144" s="9">
        <v>420463.67265399999</v>
      </c>
      <c r="J2144" s="9">
        <v>409344.29790900002</v>
      </c>
    </row>
    <row r="2145" spans="1:10" x14ac:dyDescent="0.25">
      <c r="A2145" t="s">
        <v>39</v>
      </c>
      <c r="B2145" t="s">
        <v>144</v>
      </c>
      <c r="C2145" s="7" t="s">
        <v>3</v>
      </c>
      <c r="D2145" t="s">
        <v>19</v>
      </c>
      <c r="E2145" t="s">
        <v>96</v>
      </c>
      <c r="F2145" t="s">
        <v>97</v>
      </c>
      <c r="G2145">
        <v>2016</v>
      </c>
      <c r="H2145" s="9">
        <v>415112.04061800003</v>
      </c>
      <c r="I2145" s="9">
        <v>416726.09505100001</v>
      </c>
      <c r="J2145" s="9">
        <v>413234.49180299998</v>
      </c>
    </row>
    <row r="2146" spans="1:10" x14ac:dyDescent="0.25">
      <c r="A2146" t="s">
        <v>39</v>
      </c>
      <c r="B2146" t="s">
        <v>144</v>
      </c>
      <c r="C2146" s="7" t="s">
        <v>1</v>
      </c>
      <c r="D2146" t="s">
        <v>19</v>
      </c>
      <c r="E2146" t="s">
        <v>96</v>
      </c>
      <c r="F2146" t="s">
        <v>146</v>
      </c>
      <c r="G2146">
        <v>2016</v>
      </c>
      <c r="H2146" s="9">
        <v>1</v>
      </c>
      <c r="I2146" s="9">
        <v>1</v>
      </c>
      <c r="J2146" s="9">
        <v>1</v>
      </c>
    </row>
    <row r="2147" spans="1:10" x14ac:dyDescent="0.25">
      <c r="A2147" t="s">
        <v>39</v>
      </c>
      <c r="B2147" t="s">
        <v>144</v>
      </c>
      <c r="C2147" s="7" t="s">
        <v>3</v>
      </c>
      <c r="D2147" t="s">
        <v>19</v>
      </c>
      <c r="E2147" t="s">
        <v>96</v>
      </c>
      <c r="F2147" t="s">
        <v>146</v>
      </c>
      <c r="G2147">
        <v>2016</v>
      </c>
      <c r="H2147" s="9">
        <v>1</v>
      </c>
      <c r="I2147" s="9">
        <v>1</v>
      </c>
      <c r="J2147" s="9">
        <v>1</v>
      </c>
    </row>
    <row r="2148" spans="1:10" x14ac:dyDescent="0.25">
      <c r="A2148" t="s">
        <v>39</v>
      </c>
      <c r="B2148" t="s">
        <v>144</v>
      </c>
      <c r="C2148" s="7" t="s">
        <v>1</v>
      </c>
      <c r="D2148" t="s">
        <v>19</v>
      </c>
      <c r="E2148" t="s">
        <v>96</v>
      </c>
      <c r="F2148" t="s">
        <v>7</v>
      </c>
      <c r="G2148">
        <v>2016</v>
      </c>
      <c r="H2148" s="9">
        <v>94185.846695700006</v>
      </c>
      <c r="I2148" s="9">
        <v>95399.425817900003</v>
      </c>
      <c r="J2148" s="9">
        <v>92876.539692100007</v>
      </c>
    </row>
    <row r="2149" spans="1:10" x14ac:dyDescent="0.25">
      <c r="A2149" t="s">
        <v>39</v>
      </c>
      <c r="B2149" t="s">
        <v>144</v>
      </c>
      <c r="C2149" s="7" t="s">
        <v>3</v>
      </c>
      <c r="D2149" t="s">
        <v>19</v>
      </c>
      <c r="E2149" t="s">
        <v>96</v>
      </c>
      <c r="F2149" t="s">
        <v>7</v>
      </c>
      <c r="G2149">
        <v>2016</v>
      </c>
      <c r="H2149" s="9">
        <v>98621.338853900001</v>
      </c>
      <c r="I2149" s="9">
        <v>99004.802096600004</v>
      </c>
      <c r="J2149" s="9">
        <v>98175.275238000002</v>
      </c>
    </row>
    <row r="2150" spans="1:10" x14ac:dyDescent="0.25">
      <c r="A2150" t="s">
        <v>39</v>
      </c>
      <c r="B2150" t="s">
        <v>144</v>
      </c>
      <c r="C2150" s="7" t="s">
        <v>1</v>
      </c>
      <c r="D2150" t="s">
        <v>20</v>
      </c>
      <c r="E2150" t="s">
        <v>96</v>
      </c>
      <c r="F2150" t="s">
        <v>97</v>
      </c>
      <c r="G2150">
        <v>2016</v>
      </c>
      <c r="H2150" s="9">
        <v>345080.467389</v>
      </c>
      <c r="I2150" s="9">
        <v>348926.38718800002</v>
      </c>
      <c r="J2150" s="9">
        <v>340892.49190899997</v>
      </c>
    </row>
    <row r="2151" spans="1:10" x14ac:dyDescent="0.25">
      <c r="A2151" t="s">
        <v>39</v>
      </c>
      <c r="B2151" t="s">
        <v>144</v>
      </c>
      <c r="C2151" s="7" t="s">
        <v>3</v>
      </c>
      <c r="D2151" t="s">
        <v>20</v>
      </c>
      <c r="E2151" t="s">
        <v>96</v>
      </c>
      <c r="F2151" t="s">
        <v>97</v>
      </c>
      <c r="G2151">
        <v>2016</v>
      </c>
      <c r="H2151" s="9">
        <v>337922.16882000002</v>
      </c>
      <c r="I2151" s="9">
        <v>339104.08071299997</v>
      </c>
      <c r="J2151" s="9">
        <v>336584.70569199999</v>
      </c>
    </row>
    <row r="2152" spans="1:10" x14ac:dyDescent="0.25">
      <c r="A2152" t="s">
        <v>39</v>
      </c>
      <c r="B2152" t="s">
        <v>144</v>
      </c>
      <c r="C2152" s="7" t="s">
        <v>1</v>
      </c>
      <c r="D2152" t="s">
        <v>20</v>
      </c>
      <c r="E2152" t="s">
        <v>96</v>
      </c>
      <c r="F2152" t="s">
        <v>146</v>
      </c>
      <c r="G2152">
        <v>2016</v>
      </c>
      <c r="H2152" s="9">
        <v>1</v>
      </c>
      <c r="I2152" s="9">
        <v>1</v>
      </c>
      <c r="J2152" s="9">
        <v>1</v>
      </c>
    </row>
    <row r="2153" spans="1:10" x14ac:dyDescent="0.25">
      <c r="A2153" t="s">
        <v>39</v>
      </c>
      <c r="B2153" t="s">
        <v>144</v>
      </c>
      <c r="C2153" s="7" t="s">
        <v>3</v>
      </c>
      <c r="D2153" t="s">
        <v>20</v>
      </c>
      <c r="E2153" t="s">
        <v>96</v>
      </c>
      <c r="F2153" t="s">
        <v>146</v>
      </c>
      <c r="G2153">
        <v>2016</v>
      </c>
      <c r="H2153" s="9">
        <v>1</v>
      </c>
      <c r="I2153" s="9">
        <v>1</v>
      </c>
      <c r="J2153" s="9">
        <v>1</v>
      </c>
    </row>
    <row r="2154" spans="1:10" x14ac:dyDescent="0.25">
      <c r="A2154" t="s">
        <v>39</v>
      </c>
      <c r="B2154" t="s">
        <v>144</v>
      </c>
      <c r="C2154" s="7" t="s">
        <v>1</v>
      </c>
      <c r="D2154" t="s">
        <v>20</v>
      </c>
      <c r="E2154" t="s">
        <v>96</v>
      </c>
      <c r="F2154" t="s">
        <v>7</v>
      </c>
      <c r="G2154">
        <v>2016</v>
      </c>
      <c r="H2154" s="9">
        <v>95165.627236400003</v>
      </c>
      <c r="I2154" s="9">
        <v>96226.2475978</v>
      </c>
      <c r="J2154" s="9">
        <v>94010.675417799997</v>
      </c>
    </row>
    <row r="2155" spans="1:10" x14ac:dyDescent="0.25">
      <c r="A2155" t="s">
        <v>39</v>
      </c>
      <c r="B2155" t="s">
        <v>144</v>
      </c>
      <c r="C2155" s="7" t="s">
        <v>3</v>
      </c>
      <c r="D2155" t="s">
        <v>20</v>
      </c>
      <c r="E2155" t="s">
        <v>96</v>
      </c>
      <c r="F2155" t="s">
        <v>7</v>
      </c>
      <c r="G2155">
        <v>2016</v>
      </c>
      <c r="H2155" s="9">
        <v>98785.263785300005</v>
      </c>
      <c r="I2155" s="9">
        <v>99130.773754399997</v>
      </c>
      <c r="J2155" s="9">
        <v>98394.281304599994</v>
      </c>
    </row>
    <row r="2156" spans="1:10" x14ac:dyDescent="0.25">
      <c r="A2156" t="s">
        <v>39</v>
      </c>
      <c r="B2156" t="s">
        <v>144</v>
      </c>
      <c r="C2156" s="7" t="s">
        <v>1</v>
      </c>
      <c r="D2156" t="s">
        <v>21</v>
      </c>
      <c r="E2156" t="s">
        <v>96</v>
      </c>
      <c r="F2156" t="s">
        <v>97</v>
      </c>
      <c r="G2156">
        <v>2016</v>
      </c>
      <c r="H2156" s="9">
        <v>326139.91969200002</v>
      </c>
      <c r="I2156" s="9">
        <v>328952.381903</v>
      </c>
      <c r="J2156" s="9">
        <v>322915.20542200003</v>
      </c>
    </row>
    <row r="2157" spans="1:10" x14ac:dyDescent="0.25">
      <c r="A2157" t="s">
        <v>39</v>
      </c>
      <c r="B2157" t="s">
        <v>144</v>
      </c>
      <c r="C2157" s="7" t="s">
        <v>3</v>
      </c>
      <c r="D2157" t="s">
        <v>21</v>
      </c>
      <c r="E2157" t="s">
        <v>96</v>
      </c>
      <c r="F2157" t="s">
        <v>97</v>
      </c>
      <c r="G2157">
        <v>2016</v>
      </c>
      <c r="H2157" s="9">
        <v>325481.64995200001</v>
      </c>
      <c r="I2157" s="9">
        <v>326374.66152700002</v>
      </c>
      <c r="J2157" s="9">
        <v>324495.38168799999</v>
      </c>
    </row>
    <row r="2158" spans="1:10" x14ac:dyDescent="0.25">
      <c r="A2158" t="s">
        <v>39</v>
      </c>
      <c r="B2158" t="s">
        <v>144</v>
      </c>
      <c r="C2158" s="7" t="s">
        <v>1</v>
      </c>
      <c r="D2158" t="s">
        <v>21</v>
      </c>
      <c r="E2158" t="s">
        <v>96</v>
      </c>
      <c r="F2158" t="s">
        <v>146</v>
      </c>
      <c r="G2158">
        <v>2016</v>
      </c>
      <c r="H2158" s="9">
        <v>1</v>
      </c>
      <c r="I2158" s="9">
        <v>1</v>
      </c>
      <c r="J2158" s="9">
        <v>1</v>
      </c>
    </row>
    <row r="2159" spans="1:10" x14ac:dyDescent="0.25">
      <c r="A2159" t="s">
        <v>39</v>
      </c>
      <c r="B2159" t="s">
        <v>144</v>
      </c>
      <c r="C2159" s="7" t="s">
        <v>3</v>
      </c>
      <c r="D2159" t="s">
        <v>21</v>
      </c>
      <c r="E2159" t="s">
        <v>96</v>
      </c>
      <c r="F2159" t="s">
        <v>146</v>
      </c>
      <c r="G2159">
        <v>2016</v>
      </c>
      <c r="H2159" s="9">
        <v>1</v>
      </c>
      <c r="I2159" s="9">
        <v>1</v>
      </c>
      <c r="J2159" s="9">
        <v>1</v>
      </c>
    </row>
    <row r="2160" spans="1:10" x14ac:dyDescent="0.25">
      <c r="A2160" t="s">
        <v>39</v>
      </c>
      <c r="B2160" t="s">
        <v>144</v>
      </c>
      <c r="C2160" s="7" t="s">
        <v>1</v>
      </c>
      <c r="D2160" t="s">
        <v>21</v>
      </c>
      <c r="E2160" t="s">
        <v>96</v>
      </c>
      <c r="F2160" t="s">
        <v>7</v>
      </c>
      <c r="G2160">
        <v>2016</v>
      </c>
      <c r="H2160" s="9">
        <v>96135.582283600001</v>
      </c>
      <c r="I2160" s="9">
        <v>96964.605889800005</v>
      </c>
      <c r="J2160" s="9">
        <v>95185.040000099994</v>
      </c>
    </row>
    <row r="2161" spans="1:10" x14ac:dyDescent="0.25">
      <c r="A2161" t="s">
        <v>39</v>
      </c>
      <c r="B2161" t="s">
        <v>144</v>
      </c>
      <c r="C2161" s="7" t="s">
        <v>3</v>
      </c>
      <c r="D2161" t="s">
        <v>21</v>
      </c>
      <c r="E2161" t="s">
        <v>96</v>
      </c>
      <c r="F2161" t="s">
        <v>7</v>
      </c>
      <c r="G2161">
        <v>2016</v>
      </c>
      <c r="H2161" s="9">
        <v>99001.814435299995</v>
      </c>
      <c r="I2161" s="9">
        <v>99273.441933399998</v>
      </c>
      <c r="J2161" s="9">
        <v>98701.821032799999</v>
      </c>
    </row>
    <row r="2162" spans="1:10" x14ac:dyDescent="0.25">
      <c r="A2162" t="s">
        <v>39</v>
      </c>
      <c r="B2162" t="s">
        <v>144</v>
      </c>
      <c r="C2162" s="7" t="s">
        <v>1</v>
      </c>
      <c r="D2162" t="s">
        <v>22</v>
      </c>
      <c r="E2162" t="s">
        <v>96</v>
      </c>
      <c r="F2162" t="s">
        <v>97</v>
      </c>
      <c r="G2162">
        <v>2016</v>
      </c>
      <c r="H2162" s="9">
        <v>304167.32494000002</v>
      </c>
      <c r="I2162" s="9">
        <v>306081.32899200002</v>
      </c>
      <c r="J2162" s="9">
        <v>301815.46474700002</v>
      </c>
    </row>
    <row r="2163" spans="1:10" x14ac:dyDescent="0.25">
      <c r="A2163" t="s">
        <v>39</v>
      </c>
      <c r="B2163" t="s">
        <v>144</v>
      </c>
      <c r="C2163" s="7" t="s">
        <v>3</v>
      </c>
      <c r="D2163" t="s">
        <v>22</v>
      </c>
      <c r="E2163" t="s">
        <v>96</v>
      </c>
      <c r="F2163" t="s">
        <v>97</v>
      </c>
      <c r="G2163">
        <v>2016</v>
      </c>
      <c r="H2163" s="9">
        <v>314082.41485100001</v>
      </c>
      <c r="I2163" s="9">
        <v>314742.26717599999</v>
      </c>
      <c r="J2163" s="9">
        <v>313323.68897299998</v>
      </c>
    </row>
    <row r="2164" spans="1:10" x14ac:dyDescent="0.25">
      <c r="A2164" t="s">
        <v>39</v>
      </c>
      <c r="B2164" t="s">
        <v>144</v>
      </c>
      <c r="C2164" s="7" t="s">
        <v>1</v>
      </c>
      <c r="D2164" t="s">
        <v>22</v>
      </c>
      <c r="E2164" t="s">
        <v>96</v>
      </c>
      <c r="F2164" t="s">
        <v>146</v>
      </c>
      <c r="G2164">
        <v>2016</v>
      </c>
      <c r="H2164" s="9">
        <v>1</v>
      </c>
      <c r="I2164" s="9">
        <v>1</v>
      </c>
      <c r="J2164" s="9">
        <v>1</v>
      </c>
    </row>
    <row r="2165" spans="1:10" x14ac:dyDescent="0.25">
      <c r="A2165" t="s">
        <v>39</v>
      </c>
      <c r="B2165" t="s">
        <v>144</v>
      </c>
      <c r="C2165" s="7" t="s">
        <v>3</v>
      </c>
      <c r="D2165" t="s">
        <v>22</v>
      </c>
      <c r="E2165" t="s">
        <v>96</v>
      </c>
      <c r="F2165" t="s">
        <v>146</v>
      </c>
      <c r="G2165">
        <v>2016</v>
      </c>
      <c r="H2165" s="9">
        <v>1</v>
      </c>
      <c r="I2165" s="9">
        <v>1</v>
      </c>
      <c r="J2165" s="9">
        <v>1</v>
      </c>
    </row>
    <row r="2166" spans="1:10" x14ac:dyDescent="0.25">
      <c r="A2166" t="s">
        <v>39</v>
      </c>
      <c r="B2166" t="s">
        <v>144</v>
      </c>
      <c r="C2166" s="7" t="s">
        <v>1</v>
      </c>
      <c r="D2166" t="s">
        <v>22</v>
      </c>
      <c r="E2166" t="s">
        <v>96</v>
      </c>
      <c r="F2166" t="s">
        <v>7</v>
      </c>
      <c r="G2166">
        <v>2016</v>
      </c>
      <c r="H2166" s="9">
        <v>96878.319410700002</v>
      </c>
      <c r="I2166" s="9">
        <v>97487.936160099998</v>
      </c>
      <c r="J2166" s="9">
        <v>96129.244002799998</v>
      </c>
    </row>
    <row r="2167" spans="1:10" x14ac:dyDescent="0.25">
      <c r="A2167" t="s">
        <v>39</v>
      </c>
      <c r="B2167" t="s">
        <v>144</v>
      </c>
      <c r="C2167" s="7" t="s">
        <v>3</v>
      </c>
      <c r="D2167" t="s">
        <v>22</v>
      </c>
      <c r="E2167" t="s">
        <v>96</v>
      </c>
      <c r="F2167" t="s">
        <v>7</v>
      </c>
      <c r="G2167">
        <v>2016</v>
      </c>
      <c r="H2167" s="9">
        <v>99149.687892799993</v>
      </c>
      <c r="I2167" s="9">
        <v>99357.990392199994</v>
      </c>
      <c r="J2167" s="9">
        <v>98910.172942399993</v>
      </c>
    </row>
    <row r="2168" spans="1:10" x14ac:dyDescent="0.25">
      <c r="A2168" t="s">
        <v>39</v>
      </c>
      <c r="B2168" t="s">
        <v>144</v>
      </c>
      <c r="C2168" s="7" t="s">
        <v>1</v>
      </c>
      <c r="D2168" t="s">
        <v>23</v>
      </c>
      <c r="E2168" t="s">
        <v>96</v>
      </c>
      <c r="F2168" t="s">
        <v>97</v>
      </c>
      <c r="G2168">
        <v>2016</v>
      </c>
      <c r="H2168" s="9">
        <v>256492.88037900001</v>
      </c>
      <c r="I2168" s="9">
        <v>257628.48328300001</v>
      </c>
      <c r="J2168" s="9">
        <v>255016.152023</v>
      </c>
    </row>
    <row r="2169" spans="1:10" x14ac:dyDescent="0.25">
      <c r="A2169" t="s">
        <v>39</v>
      </c>
      <c r="B2169" t="s">
        <v>144</v>
      </c>
      <c r="C2169" s="7" t="s">
        <v>3</v>
      </c>
      <c r="D2169" t="s">
        <v>23</v>
      </c>
      <c r="E2169" t="s">
        <v>96</v>
      </c>
      <c r="F2169" t="s">
        <v>97</v>
      </c>
      <c r="G2169">
        <v>2016</v>
      </c>
      <c r="H2169" s="9">
        <v>267739.303312</v>
      </c>
      <c r="I2169" s="9">
        <v>268296.30779499997</v>
      </c>
      <c r="J2169" s="9">
        <v>267045.87669399998</v>
      </c>
    </row>
    <row r="2170" spans="1:10" x14ac:dyDescent="0.25">
      <c r="A2170" t="s">
        <v>39</v>
      </c>
      <c r="B2170" t="s">
        <v>144</v>
      </c>
      <c r="C2170" s="7" t="s">
        <v>1</v>
      </c>
      <c r="D2170" t="s">
        <v>23</v>
      </c>
      <c r="E2170" t="s">
        <v>96</v>
      </c>
      <c r="F2170" t="s">
        <v>146</v>
      </c>
      <c r="G2170">
        <v>2016</v>
      </c>
      <c r="H2170" s="9">
        <v>1</v>
      </c>
      <c r="I2170" s="9">
        <v>1</v>
      </c>
      <c r="J2170" s="9">
        <v>1</v>
      </c>
    </row>
    <row r="2171" spans="1:10" x14ac:dyDescent="0.25">
      <c r="A2171" t="s">
        <v>39</v>
      </c>
      <c r="B2171" t="s">
        <v>144</v>
      </c>
      <c r="C2171" s="7" t="s">
        <v>3</v>
      </c>
      <c r="D2171" t="s">
        <v>23</v>
      </c>
      <c r="E2171" t="s">
        <v>96</v>
      </c>
      <c r="F2171" t="s">
        <v>146</v>
      </c>
      <c r="G2171">
        <v>2016</v>
      </c>
      <c r="H2171" s="9">
        <v>1</v>
      </c>
      <c r="I2171" s="9">
        <v>1</v>
      </c>
      <c r="J2171" s="9">
        <v>1</v>
      </c>
    </row>
    <row r="2172" spans="1:10" x14ac:dyDescent="0.25">
      <c r="A2172" t="s">
        <v>39</v>
      </c>
      <c r="B2172" t="s">
        <v>144</v>
      </c>
      <c r="C2172" s="7" t="s">
        <v>1</v>
      </c>
      <c r="D2172" t="s">
        <v>23</v>
      </c>
      <c r="E2172" t="s">
        <v>96</v>
      </c>
      <c r="F2172" t="s">
        <v>7</v>
      </c>
      <c r="G2172">
        <v>2016</v>
      </c>
      <c r="H2172" s="9">
        <v>97726.810331200002</v>
      </c>
      <c r="I2172" s="9">
        <v>98159.488421100003</v>
      </c>
      <c r="J2172" s="9">
        <v>97164.159423399993</v>
      </c>
    </row>
    <row r="2173" spans="1:10" x14ac:dyDescent="0.25">
      <c r="A2173" t="s">
        <v>39</v>
      </c>
      <c r="B2173" t="s">
        <v>144</v>
      </c>
      <c r="C2173" s="7" t="s">
        <v>3</v>
      </c>
      <c r="D2173" t="s">
        <v>23</v>
      </c>
      <c r="E2173" t="s">
        <v>96</v>
      </c>
      <c r="F2173" t="s">
        <v>7</v>
      </c>
      <c r="G2173">
        <v>2016</v>
      </c>
      <c r="H2173" s="9">
        <v>99134.997851099994</v>
      </c>
      <c r="I2173" s="9">
        <v>99341.238165999996</v>
      </c>
      <c r="J2173" s="9">
        <v>98878.244937099997</v>
      </c>
    </row>
    <row r="2174" spans="1:10" x14ac:dyDescent="0.25">
      <c r="A2174" t="s">
        <v>39</v>
      </c>
      <c r="B2174" t="s">
        <v>144</v>
      </c>
      <c r="C2174" s="7" t="s">
        <v>1</v>
      </c>
      <c r="D2174" t="s">
        <v>24</v>
      </c>
      <c r="E2174" t="s">
        <v>96</v>
      </c>
      <c r="F2174" t="s">
        <v>97</v>
      </c>
      <c r="G2174">
        <v>2016</v>
      </c>
      <c r="H2174" s="9">
        <v>205827.29145399999</v>
      </c>
      <c r="I2174" s="9">
        <v>206423.912798</v>
      </c>
      <c r="J2174" s="9">
        <v>205202.29913900001</v>
      </c>
    </row>
    <row r="2175" spans="1:10" x14ac:dyDescent="0.25">
      <c r="A2175" t="s">
        <v>39</v>
      </c>
      <c r="B2175" t="s">
        <v>144</v>
      </c>
      <c r="C2175" s="7" t="s">
        <v>3</v>
      </c>
      <c r="D2175" t="s">
        <v>24</v>
      </c>
      <c r="E2175" t="s">
        <v>96</v>
      </c>
      <c r="F2175" t="s">
        <v>97</v>
      </c>
      <c r="G2175">
        <v>2016</v>
      </c>
      <c r="H2175" s="9">
        <v>212540.97889299999</v>
      </c>
      <c r="I2175" s="9">
        <v>212926.656674</v>
      </c>
      <c r="J2175" s="9">
        <v>212129.81639600001</v>
      </c>
    </row>
    <row r="2176" spans="1:10" x14ac:dyDescent="0.25">
      <c r="A2176" t="s">
        <v>39</v>
      </c>
      <c r="B2176" t="s">
        <v>144</v>
      </c>
      <c r="C2176" s="7" t="s">
        <v>1</v>
      </c>
      <c r="D2176" t="s">
        <v>24</v>
      </c>
      <c r="E2176" t="s">
        <v>96</v>
      </c>
      <c r="F2176" t="s">
        <v>146</v>
      </c>
      <c r="G2176">
        <v>2016</v>
      </c>
      <c r="H2176" s="9">
        <v>1</v>
      </c>
      <c r="I2176" s="9">
        <v>1</v>
      </c>
      <c r="J2176" s="9">
        <v>1</v>
      </c>
    </row>
    <row r="2177" spans="1:10" x14ac:dyDescent="0.25">
      <c r="A2177" t="s">
        <v>39</v>
      </c>
      <c r="B2177" t="s">
        <v>144</v>
      </c>
      <c r="C2177" s="7" t="s">
        <v>3</v>
      </c>
      <c r="D2177" t="s">
        <v>24</v>
      </c>
      <c r="E2177" t="s">
        <v>96</v>
      </c>
      <c r="F2177" t="s">
        <v>146</v>
      </c>
      <c r="G2177">
        <v>2016</v>
      </c>
      <c r="H2177" s="9">
        <v>1</v>
      </c>
      <c r="I2177" s="9">
        <v>1</v>
      </c>
      <c r="J2177" s="9">
        <v>1</v>
      </c>
    </row>
    <row r="2178" spans="1:10" x14ac:dyDescent="0.25">
      <c r="A2178" t="s">
        <v>39</v>
      </c>
      <c r="B2178" t="s">
        <v>144</v>
      </c>
      <c r="C2178" s="7" t="s">
        <v>1</v>
      </c>
      <c r="D2178" t="s">
        <v>24</v>
      </c>
      <c r="E2178" t="s">
        <v>96</v>
      </c>
      <c r="F2178" t="s">
        <v>7</v>
      </c>
      <c r="G2178">
        <v>2016</v>
      </c>
      <c r="H2178" s="9">
        <v>98523.205826999998</v>
      </c>
      <c r="I2178" s="9">
        <v>98808.790149099994</v>
      </c>
      <c r="J2178" s="9">
        <v>98224.041192499993</v>
      </c>
    </row>
    <row r="2179" spans="1:10" x14ac:dyDescent="0.25">
      <c r="A2179" t="s">
        <v>39</v>
      </c>
      <c r="B2179" t="s">
        <v>144</v>
      </c>
      <c r="C2179" s="7" t="s">
        <v>3</v>
      </c>
      <c r="D2179" t="s">
        <v>24</v>
      </c>
      <c r="E2179" t="s">
        <v>96</v>
      </c>
      <c r="F2179" t="s">
        <v>7</v>
      </c>
      <c r="G2179">
        <v>2016</v>
      </c>
      <c r="H2179" s="9">
        <v>99222.057824200005</v>
      </c>
      <c r="I2179" s="9">
        <v>99402.106600200001</v>
      </c>
      <c r="J2179" s="9">
        <v>99030.111832399998</v>
      </c>
    </row>
    <row r="2180" spans="1:10" x14ac:dyDescent="0.25">
      <c r="A2180" t="s">
        <v>39</v>
      </c>
      <c r="B2180" t="s">
        <v>144</v>
      </c>
      <c r="C2180" s="7" t="s">
        <v>1</v>
      </c>
      <c r="D2180" t="s">
        <v>25</v>
      </c>
      <c r="E2180" t="s">
        <v>96</v>
      </c>
      <c r="F2180" t="s">
        <v>97</v>
      </c>
      <c r="G2180">
        <v>2016</v>
      </c>
      <c r="H2180" s="9">
        <v>175069.610483</v>
      </c>
      <c r="I2180" s="9">
        <v>175373.28352699999</v>
      </c>
      <c r="J2180" s="9">
        <v>174714.135312</v>
      </c>
    </row>
    <row r="2181" spans="1:10" x14ac:dyDescent="0.25">
      <c r="A2181" t="s">
        <v>39</v>
      </c>
      <c r="B2181" t="s">
        <v>144</v>
      </c>
      <c r="C2181" s="7" t="s">
        <v>3</v>
      </c>
      <c r="D2181" t="s">
        <v>25</v>
      </c>
      <c r="E2181" t="s">
        <v>96</v>
      </c>
      <c r="F2181" t="s">
        <v>97</v>
      </c>
      <c r="G2181">
        <v>2016</v>
      </c>
      <c r="H2181" s="9">
        <v>188594.868154</v>
      </c>
      <c r="I2181" s="9">
        <v>188830.224124</v>
      </c>
      <c r="J2181" s="9">
        <v>188317.039808</v>
      </c>
    </row>
    <row r="2182" spans="1:10" x14ac:dyDescent="0.25">
      <c r="A2182" t="s">
        <v>39</v>
      </c>
      <c r="B2182" t="s">
        <v>144</v>
      </c>
      <c r="C2182" s="7" t="s">
        <v>1</v>
      </c>
      <c r="D2182" t="s">
        <v>25</v>
      </c>
      <c r="E2182" t="s">
        <v>96</v>
      </c>
      <c r="F2182" t="s">
        <v>146</v>
      </c>
      <c r="G2182">
        <v>2016</v>
      </c>
      <c r="H2182" s="9">
        <v>1</v>
      </c>
      <c r="I2182" s="9">
        <v>1</v>
      </c>
      <c r="J2182" s="9">
        <v>1</v>
      </c>
    </row>
    <row r="2183" spans="1:10" x14ac:dyDescent="0.25">
      <c r="A2183" t="s">
        <v>39</v>
      </c>
      <c r="B2183" t="s">
        <v>144</v>
      </c>
      <c r="C2183" s="7" t="s">
        <v>3</v>
      </c>
      <c r="D2183" t="s">
        <v>25</v>
      </c>
      <c r="E2183" t="s">
        <v>96</v>
      </c>
      <c r="F2183" t="s">
        <v>146</v>
      </c>
      <c r="G2183">
        <v>2016</v>
      </c>
      <c r="H2183" s="9">
        <v>1</v>
      </c>
      <c r="I2183" s="9">
        <v>1</v>
      </c>
      <c r="J2183" s="9">
        <v>1</v>
      </c>
    </row>
    <row r="2184" spans="1:10" x14ac:dyDescent="0.25">
      <c r="A2184" t="s">
        <v>39</v>
      </c>
      <c r="B2184" t="s">
        <v>144</v>
      </c>
      <c r="C2184" s="7" t="s">
        <v>1</v>
      </c>
      <c r="D2184" t="s">
        <v>25</v>
      </c>
      <c r="E2184" t="s">
        <v>96</v>
      </c>
      <c r="F2184" t="s">
        <v>7</v>
      </c>
      <c r="G2184">
        <v>2016</v>
      </c>
      <c r="H2184" s="9">
        <v>99050.724446099994</v>
      </c>
      <c r="I2184" s="9">
        <v>99222.536303700006</v>
      </c>
      <c r="J2184" s="9">
        <v>98849.604028100002</v>
      </c>
    </row>
    <row r="2185" spans="1:10" x14ac:dyDescent="0.25">
      <c r="A2185" t="s">
        <v>39</v>
      </c>
      <c r="B2185" t="s">
        <v>144</v>
      </c>
      <c r="C2185" s="7" t="s">
        <v>3</v>
      </c>
      <c r="D2185" t="s">
        <v>25</v>
      </c>
      <c r="E2185" t="s">
        <v>96</v>
      </c>
      <c r="F2185" t="s">
        <v>7</v>
      </c>
      <c r="G2185">
        <v>2016</v>
      </c>
      <c r="H2185" s="9">
        <v>99415.992089699997</v>
      </c>
      <c r="I2185" s="9">
        <v>99540.057751999993</v>
      </c>
      <c r="J2185" s="9">
        <v>99269.537517599994</v>
      </c>
    </row>
    <row r="2186" spans="1:10" x14ac:dyDescent="0.25">
      <c r="A2186" t="s">
        <v>39</v>
      </c>
      <c r="B2186" t="s">
        <v>144</v>
      </c>
      <c r="C2186" s="7" t="s">
        <v>1</v>
      </c>
      <c r="D2186" t="s">
        <v>26</v>
      </c>
      <c r="E2186" t="s">
        <v>96</v>
      </c>
      <c r="F2186" t="s">
        <v>97</v>
      </c>
      <c r="G2186">
        <v>2016</v>
      </c>
      <c r="H2186" s="9">
        <v>154252.50200899999</v>
      </c>
      <c r="I2186" s="9">
        <v>154383.12881200001</v>
      </c>
      <c r="J2186" s="9">
        <v>154107.86858000001</v>
      </c>
    </row>
    <row r="2187" spans="1:10" x14ac:dyDescent="0.25">
      <c r="A2187" t="s">
        <v>39</v>
      </c>
      <c r="B2187" t="s">
        <v>144</v>
      </c>
      <c r="C2187" s="7" t="s">
        <v>3</v>
      </c>
      <c r="D2187" t="s">
        <v>26</v>
      </c>
      <c r="E2187" t="s">
        <v>96</v>
      </c>
      <c r="F2187" t="s">
        <v>97</v>
      </c>
      <c r="G2187">
        <v>2016</v>
      </c>
      <c r="H2187" s="9">
        <v>168885.91810899999</v>
      </c>
      <c r="I2187" s="9">
        <v>168997.21249100001</v>
      </c>
      <c r="J2187" s="9">
        <v>168763.43306499999</v>
      </c>
    </row>
    <row r="2188" spans="1:10" x14ac:dyDescent="0.25">
      <c r="A2188" t="s">
        <v>39</v>
      </c>
      <c r="B2188" t="s">
        <v>144</v>
      </c>
      <c r="C2188" s="7" t="s">
        <v>1</v>
      </c>
      <c r="D2188" t="s">
        <v>26</v>
      </c>
      <c r="E2188" t="s">
        <v>96</v>
      </c>
      <c r="F2188" t="s">
        <v>146</v>
      </c>
      <c r="G2188">
        <v>2016</v>
      </c>
      <c r="H2188" s="9">
        <v>1</v>
      </c>
      <c r="I2188" s="9">
        <v>1</v>
      </c>
      <c r="J2188" s="9">
        <v>1</v>
      </c>
    </row>
    <row r="2189" spans="1:10" x14ac:dyDescent="0.25">
      <c r="A2189" t="s">
        <v>39</v>
      </c>
      <c r="B2189" t="s">
        <v>144</v>
      </c>
      <c r="C2189" s="7" t="s">
        <v>3</v>
      </c>
      <c r="D2189" t="s">
        <v>26</v>
      </c>
      <c r="E2189" t="s">
        <v>96</v>
      </c>
      <c r="F2189" t="s">
        <v>146</v>
      </c>
      <c r="G2189">
        <v>2016</v>
      </c>
      <c r="H2189" s="9">
        <v>1</v>
      </c>
      <c r="I2189" s="9">
        <v>1</v>
      </c>
      <c r="J2189" s="9">
        <v>1</v>
      </c>
    </row>
    <row r="2190" spans="1:10" x14ac:dyDescent="0.25">
      <c r="A2190" t="s">
        <v>39</v>
      </c>
      <c r="B2190" t="s">
        <v>144</v>
      </c>
      <c r="C2190" s="7" t="s">
        <v>1</v>
      </c>
      <c r="D2190" t="s">
        <v>26</v>
      </c>
      <c r="E2190" t="s">
        <v>96</v>
      </c>
      <c r="F2190" t="s">
        <v>7</v>
      </c>
      <c r="G2190">
        <v>2016</v>
      </c>
      <c r="H2190" s="9">
        <v>99516.7981229</v>
      </c>
      <c r="I2190" s="9">
        <v>99601.072679100005</v>
      </c>
      <c r="J2190" s="9">
        <v>99423.487119099998</v>
      </c>
    </row>
    <row r="2191" spans="1:10" x14ac:dyDescent="0.25">
      <c r="A2191" t="s">
        <v>39</v>
      </c>
      <c r="B2191" t="s">
        <v>144</v>
      </c>
      <c r="C2191" s="7" t="s">
        <v>3</v>
      </c>
      <c r="D2191" t="s">
        <v>26</v>
      </c>
      <c r="E2191" t="s">
        <v>96</v>
      </c>
      <c r="F2191" t="s">
        <v>7</v>
      </c>
      <c r="G2191">
        <v>2016</v>
      </c>
      <c r="H2191" s="9">
        <v>99671.037968499993</v>
      </c>
      <c r="I2191" s="9">
        <v>99736.720334199999</v>
      </c>
      <c r="J2191" s="9">
        <v>99598.751234099997</v>
      </c>
    </row>
    <row r="2192" spans="1:10" x14ac:dyDescent="0.25">
      <c r="A2192" t="s">
        <v>39</v>
      </c>
      <c r="B2192" t="s">
        <v>144</v>
      </c>
      <c r="C2192" s="7" t="s">
        <v>1</v>
      </c>
      <c r="D2192" t="s">
        <v>27</v>
      </c>
      <c r="E2192" t="s">
        <v>96</v>
      </c>
      <c r="F2192" t="s">
        <v>97</v>
      </c>
      <c r="G2192">
        <v>2016</v>
      </c>
      <c r="H2192" s="9">
        <v>98165.601846499994</v>
      </c>
      <c r="I2192" s="9">
        <v>98210.803942400002</v>
      </c>
      <c r="J2192" s="9">
        <v>98117.8092378</v>
      </c>
    </row>
    <row r="2193" spans="1:10" x14ac:dyDescent="0.25">
      <c r="A2193" t="s">
        <v>39</v>
      </c>
      <c r="B2193" t="s">
        <v>144</v>
      </c>
      <c r="C2193" s="7" t="s">
        <v>3</v>
      </c>
      <c r="D2193" t="s">
        <v>27</v>
      </c>
      <c r="E2193" t="s">
        <v>96</v>
      </c>
      <c r="F2193" t="s">
        <v>97</v>
      </c>
      <c r="G2193">
        <v>2016</v>
      </c>
      <c r="H2193" s="9">
        <v>114905.413611</v>
      </c>
      <c r="I2193" s="9">
        <v>114953.063092</v>
      </c>
      <c r="J2193" s="9">
        <v>114856.058512</v>
      </c>
    </row>
    <row r="2194" spans="1:10" x14ac:dyDescent="0.25">
      <c r="A2194" t="s">
        <v>39</v>
      </c>
      <c r="B2194" t="s">
        <v>144</v>
      </c>
      <c r="C2194" s="7" t="s">
        <v>1</v>
      </c>
      <c r="D2194" t="s">
        <v>27</v>
      </c>
      <c r="E2194" t="s">
        <v>96</v>
      </c>
      <c r="F2194" t="s">
        <v>146</v>
      </c>
      <c r="G2194">
        <v>2016</v>
      </c>
      <c r="H2194" s="9">
        <v>1</v>
      </c>
      <c r="I2194" s="9">
        <v>1</v>
      </c>
      <c r="J2194" s="9">
        <v>1</v>
      </c>
    </row>
    <row r="2195" spans="1:10" x14ac:dyDescent="0.25">
      <c r="A2195" t="s">
        <v>39</v>
      </c>
      <c r="B2195" t="s">
        <v>144</v>
      </c>
      <c r="C2195" s="7" t="s">
        <v>3</v>
      </c>
      <c r="D2195" t="s">
        <v>27</v>
      </c>
      <c r="E2195" t="s">
        <v>96</v>
      </c>
      <c r="F2195" t="s">
        <v>146</v>
      </c>
      <c r="G2195">
        <v>2016</v>
      </c>
      <c r="H2195" s="9">
        <v>1</v>
      </c>
      <c r="I2195" s="9">
        <v>1</v>
      </c>
      <c r="J2195" s="9">
        <v>1</v>
      </c>
    </row>
    <row r="2196" spans="1:10" x14ac:dyDescent="0.25">
      <c r="A2196" t="s">
        <v>39</v>
      </c>
      <c r="B2196" t="s">
        <v>144</v>
      </c>
      <c r="C2196" s="7" t="s">
        <v>1</v>
      </c>
      <c r="D2196" t="s">
        <v>27</v>
      </c>
      <c r="E2196" t="s">
        <v>96</v>
      </c>
      <c r="F2196" t="s">
        <v>7</v>
      </c>
      <c r="G2196">
        <v>2016</v>
      </c>
      <c r="H2196" s="9">
        <v>99773.384174699997</v>
      </c>
      <c r="I2196" s="9">
        <v>99819.326602500005</v>
      </c>
      <c r="J2196" s="9">
        <v>99724.8088059</v>
      </c>
    </row>
    <row r="2197" spans="1:10" x14ac:dyDescent="0.25">
      <c r="A2197" t="s">
        <v>39</v>
      </c>
      <c r="B2197" t="s">
        <v>144</v>
      </c>
      <c r="C2197" s="7" t="s">
        <v>3</v>
      </c>
      <c r="D2197" t="s">
        <v>27</v>
      </c>
      <c r="E2197" t="s">
        <v>96</v>
      </c>
      <c r="F2197" t="s">
        <v>7</v>
      </c>
      <c r="G2197">
        <v>2016</v>
      </c>
      <c r="H2197" s="9">
        <v>99827.554993800004</v>
      </c>
      <c r="I2197" s="9">
        <v>99868.951922199994</v>
      </c>
      <c r="J2197" s="9">
        <v>99784.676258099993</v>
      </c>
    </row>
    <row r="2198" spans="1:10" x14ac:dyDescent="0.25">
      <c r="A2198" t="s">
        <v>39</v>
      </c>
      <c r="B2198" t="s">
        <v>144</v>
      </c>
      <c r="C2198" s="7" t="s">
        <v>1</v>
      </c>
      <c r="D2198" t="s">
        <v>28</v>
      </c>
      <c r="E2198" t="s">
        <v>96</v>
      </c>
      <c r="F2198" t="s">
        <v>97</v>
      </c>
      <c r="G2198">
        <v>2016</v>
      </c>
      <c r="H2198" s="9">
        <v>85632.7664066</v>
      </c>
      <c r="I2198" s="9">
        <v>85654.064621199999</v>
      </c>
      <c r="J2198" s="9">
        <v>85610.784593799995</v>
      </c>
    </row>
    <row r="2199" spans="1:10" x14ac:dyDescent="0.25">
      <c r="A2199" t="s">
        <v>39</v>
      </c>
      <c r="B2199" t="s">
        <v>144</v>
      </c>
      <c r="C2199" s="7" t="s">
        <v>3</v>
      </c>
      <c r="D2199" t="s">
        <v>28</v>
      </c>
      <c r="E2199" t="s">
        <v>96</v>
      </c>
      <c r="F2199" t="s">
        <v>97</v>
      </c>
      <c r="G2199">
        <v>2016</v>
      </c>
      <c r="H2199" s="9">
        <v>100567.07561499999</v>
      </c>
      <c r="I2199" s="9">
        <v>100590.055685</v>
      </c>
      <c r="J2199" s="9">
        <v>100541.92531799999</v>
      </c>
    </row>
    <row r="2200" spans="1:10" x14ac:dyDescent="0.25">
      <c r="A2200" t="s">
        <v>39</v>
      </c>
      <c r="B2200" t="s">
        <v>144</v>
      </c>
      <c r="C2200" s="7" t="s">
        <v>1</v>
      </c>
      <c r="D2200" t="s">
        <v>28</v>
      </c>
      <c r="E2200" t="s">
        <v>96</v>
      </c>
      <c r="F2200" t="s">
        <v>146</v>
      </c>
      <c r="G2200">
        <v>2016</v>
      </c>
      <c r="H2200" s="9">
        <v>1</v>
      </c>
      <c r="I2200" s="9">
        <v>1</v>
      </c>
      <c r="J2200" s="9">
        <v>1</v>
      </c>
    </row>
    <row r="2201" spans="1:10" x14ac:dyDescent="0.25">
      <c r="A2201" t="s">
        <v>39</v>
      </c>
      <c r="B2201" t="s">
        <v>144</v>
      </c>
      <c r="C2201" s="7" t="s">
        <v>3</v>
      </c>
      <c r="D2201" t="s">
        <v>28</v>
      </c>
      <c r="E2201" t="s">
        <v>96</v>
      </c>
      <c r="F2201" t="s">
        <v>146</v>
      </c>
      <c r="G2201">
        <v>2016</v>
      </c>
      <c r="H2201" s="9">
        <v>1</v>
      </c>
      <c r="I2201" s="9">
        <v>1</v>
      </c>
      <c r="J2201" s="9">
        <v>1</v>
      </c>
    </row>
    <row r="2202" spans="1:10" x14ac:dyDescent="0.25">
      <c r="A2202" t="s">
        <v>39</v>
      </c>
      <c r="B2202" t="s">
        <v>144</v>
      </c>
      <c r="C2202" s="7" t="s">
        <v>1</v>
      </c>
      <c r="D2202" t="s">
        <v>28</v>
      </c>
      <c r="E2202" t="s">
        <v>96</v>
      </c>
      <c r="F2202" t="s">
        <v>7</v>
      </c>
      <c r="G2202">
        <v>2016</v>
      </c>
      <c r="H2202" s="9">
        <v>99877.044511600005</v>
      </c>
      <c r="I2202" s="9">
        <v>99901.885502000005</v>
      </c>
      <c r="J2202" s="9">
        <v>99851.406212300004</v>
      </c>
    </row>
    <row r="2203" spans="1:10" x14ac:dyDescent="0.25">
      <c r="A2203" t="s">
        <v>39</v>
      </c>
      <c r="B2203" t="s">
        <v>144</v>
      </c>
      <c r="C2203" s="7" t="s">
        <v>3</v>
      </c>
      <c r="D2203" t="s">
        <v>28</v>
      </c>
      <c r="E2203" t="s">
        <v>96</v>
      </c>
      <c r="F2203" t="s">
        <v>7</v>
      </c>
      <c r="G2203">
        <v>2016</v>
      </c>
      <c r="H2203" s="9">
        <v>99899.642376099902</v>
      </c>
      <c r="I2203" s="9">
        <v>99922.469933900007</v>
      </c>
      <c r="J2203" s="9">
        <v>99874.658994099998</v>
      </c>
    </row>
    <row r="2204" spans="1:10" x14ac:dyDescent="0.25">
      <c r="A2204" t="s">
        <v>39</v>
      </c>
      <c r="B2204" t="s">
        <v>144</v>
      </c>
      <c r="C2204" s="7" t="s">
        <v>1</v>
      </c>
      <c r="D2204" t="s">
        <v>147</v>
      </c>
      <c r="E2204" t="s">
        <v>96</v>
      </c>
      <c r="F2204" t="s">
        <v>97</v>
      </c>
      <c r="G2204">
        <v>2016</v>
      </c>
      <c r="H2204" s="9">
        <v>60228.377611000004</v>
      </c>
      <c r="I2204" s="9">
        <v>60237.347491599998</v>
      </c>
      <c r="J2204" s="9">
        <v>60217.747646600001</v>
      </c>
    </row>
    <row r="2205" spans="1:10" x14ac:dyDescent="0.25">
      <c r="A2205" t="s">
        <v>39</v>
      </c>
      <c r="B2205" t="s">
        <v>144</v>
      </c>
      <c r="C2205" s="7" t="s">
        <v>3</v>
      </c>
      <c r="D2205" t="s">
        <v>147</v>
      </c>
      <c r="E2205" t="s">
        <v>96</v>
      </c>
      <c r="F2205" t="s">
        <v>97</v>
      </c>
      <c r="G2205">
        <v>2016</v>
      </c>
      <c r="H2205" s="9">
        <v>76149.000486100005</v>
      </c>
      <c r="I2205" s="9">
        <v>76160.005662199997</v>
      </c>
      <c r="J2205" s="9">
        <v>76136.740837899997</v>
      </c>
    </row>
    <row r="2206" spans="1:10" x14ac:dyDescent="0.25">
      <c r="A2206" t="s">
        <v>39</v>
      </c>
      <c r="B2206" t="s">
        <v>144</v>
      </c>
      <c r="C2206" s="7" t="s">
        <v>1</v>
      </c>
      <c r="D2206" t="s">
        <v>147</v>
      </c>
      <c r="E2206" t="s">
        <v>96</v>
      </c>
      <c r="F2206" t="s">
        <v>146</v>
      </c>
      <c r="G2206">
        <v>2016</v>
      </c>
      <c r="H2206" s="9">
        <v>1</v>
      </c>
      <c r="I2206" s="9">
        <v>1</v>
      </c>
      <c r="J2206" s="9">
        <v>1</v>
      </c>
    </row>
    <row r="2207" spans="1:10" x14ac:dyDescent="0.25">
      <c r="A2207" t="s">
        <v>39</v>
      </c>
      <c r="B2207" t="s">
        <v>144</v>
      </c>
      <c r="C2207" s="7" t="s">
        <v>1</v>
      </c>
      <c r="D2207" t="s">
        <v>145</v>
      </c>
      <c r="E2207" t="s">
        <v>31</v>
      </c>
      <c r="F2207" t="s">
        <v>97</v>
      </c>
      <c r="G2207">
        <v>2016</v>
      </c>
      <c r="H2207" s="9">
        <v>79.823783186399993</v>
      </c>
      <c r="I2207" s="9">
        <v>90.700271375900002</v>
      </c>
      <c r="J2207" s="9">
        <v>70.573565512900004</v>
      </c>
    </row>
    <row r="2208" spans="1:10" x14ac:dyDescent="0.25">
      <c r="A2208" t="s">
        <v>39</v>
      </c>
      <c r="B2208" t="s">
        <v>144</v>
      </c>
      <c r="C2208" s="7" t="s">
        <v>3</v>
      </c>
      <c r="D2208" t="s">
        <v>145</v>
      </c>
      <c r="E2208" t="s">
        <v>31</v>
      </c>
      <c r="F2208" t="s">
        <v>97</v>
      </c>
      <c r="G2208">
        <v>2016</v>
      </c>
      <c r="H2208" s="9">
        <v>49.4558700499</v>
      </c>
      <c r="I2208" s="9">
        <v>57.041004340999997</v>
      </c>
      <c r="J2208" s="9">
        <v>43.127454505199999</v>
      </c>
    </row>
    <row r="2209" spans="1:10" x14ac:dyDescent="0.25">
      <c r="A2209" t="s">
        <v>39</v>
      </c>
      <c r="B2209" t="s">
        <v>144</v>
      </c>
      <c r="C2209" s="7" t="s">
        <v>1</v>
      </c>
      <c r="D2209" t="s">
        <v>145</v>
      </c>
      <c r="E2209" t="s">
        <v>31</v>
      </c>
      <c r="F2209" t="s">
        <v>146</v>
      </c>
      <c r="G2209">
        <v>2016</v>
      </c>
      <c r="H2209" s="9">
        <v>4.0304490737899998E-4</v>
      </c>
      <c r="I2209" s="9">
        <v>4.62310003399E-4</v>
      </c>
      <c r="J2209" s="9">
        <v>3.5193864444900001E-4</v>
      </c>
    </row>
    <row r="2210" spans="1:10" x14ac:dyDescent="0.25">
      <c r="A2210" t="s">
        <v>39</v>
      </c>
      <c r="B2210" t="s">
        <v>144</v>
      </c>
      <c r="C2210" s="7" t="s">
        <v>3</v>
      </c>
      <c r="D2210" t="s">
        <v>145</v>
      </c>
      <c r="E2210" t="s">
        <v>31</v>
      </c>
      <c r="F2210" t="s">
        <v>146</v>
      </c>
      <c r="G2210">
        <v>2016</v>
      </c>
      <c r="H2210" s="9">
        <v>2.34377604991E-4</v>
      </c>
      <c r="I2210" s="9">
        <v>2.6981717521299997E-4</v>
      </c>
      <c r="J2210" s="9">
        <v>2.0349093901200001E-4</v>
      </c>
    </row>
    <row r="2211" spans="1:10" x14ac:dyDescent="0.25">
      <c r="A2211" t="s">
        <v>39</v>
      </c>
      <c r="B2211" t="s">
        <v>144</v>
      </c>
      <c r="C2211" s="7" t="s">
        <v>1</v>
      </c>
      <c r="D2211" t="s">
        <v>145</v>
      </c>
      <c r="E2211" t="s">
        <v>31</v>
      </c>
      <c r="F2211" t="s">
        <v>7</v>
      </c>
      <c r="G2211">
        <v>2016</v>
      </c>
      <c r="H2211" s="9">
        <v>23.8320577866</v>
      </c>
      <c r="I2211" s="9">
        <v>27.0793242616</v>
      </c>
      <c r="J2211" s="9">
        <v>21.070327969600001</v>
      </c>
    </row>
    <row r="2212" spans="1:10" x14ac:dyDescent="0.25">
      <c r="A2212" t="s">
        <v>39</v>
      </c>
      <c r="B2212" t="s">
        <v>144</v>
      </c>
      <c r="C2212" s="7" t="s">
        <v>3</v>
      </c>
      <c r="D2212" t="s">
        <v>145</v>
      </c>
      <c r="E2212" t="s">
        <v>31</v>
      </c>
      <c r="F2212" t="s">
        <v>7</v>
      </c>
      <c r="G2212">
        <v>2016</v>
      </c>
      <c r="H2212" s="9">
        <v>15.574143852000001</v>
      </c>
      <c r="I2212" s="9">
        <v>17.9627778497</v>
      </c>
      <c r="J2212" s="9">
        <v>13.581263048399901</v>
      </c>
    </row>
    <row r="2213" spans="1:10" x14ac:dyDescent="0.25">
      <c r="A2213" t="s">
        <v>39</v>
      </c>
      <c r="B2213" t="s">
        <v>144</v>
      </c>
      <c r="C2213" s="7" t="s">
        <v>1</v>
      </c>
      <c r="D2213" t="s">
        <v>14</v>
      </c>
      <c r="E2213" t="s">
        <v>31</v>
      </c>
      <c r="F2213" t="s">
        <v>97</v>
      </c>
      <c r="G2213">
        <v>2016</v>
      </c>
      <c r="H2213" s="9">
        <v>174.59243392600001</v>
      </c>
      <c r="I2213" s="9">
        <v>195.53429079899999</v>
      </c>
      <c r="J2213" s="9">
        <v>157.130989132</v>
      </c>
    </row>
    <row r="2214" spans="1:10" x14ac:dyDescent="0.25">
      <c r="A2214" t="s">
        <v>39</v>
      </c>
      <c r="B2214" t="s">
        <v>144</v>
      </c>
      <c r="C2214" s="7" t="s">
        <v>3</v>
      </c>
      <c r="D2214" t="s">
        <v>14</v>
      </c>
      <c r="E2214" t="s">
        <v>31</v>
      </c>
      <c r="F2214" t="s">
        <v>97</v>
      </c>
      <c r="G2214">
        <v>2016</v>
      </c>
      <c r="H2214" s="9">
        <v>114.17535742</v>
      </c>
      <c r="I2214" s="9">
        <v>127.821410559</v>
      </c>
      <c r="J2214" s="9">
        <v>102.00142899399999</v>
      </c>
    </row>
    <row r="2215" spans="1:10" x14ac:dyDescent="0.25">
      <c r="A2215" t="s">
        <v>39</v>
      </c>
      <c r="B2215" t="s">
        <v>144</v>
      </c>
      <c r="C2215" s="7" t="s">
        <v>1</v>
      </c>
      <c r="D2215" t="s">
        <v>14</v>
      </c>
      <c r="E2215" t="s">
        <v>31</v>
      </c>
      <c r="F2215" t="s">
        <v>146</v>
      </c>
      <c r="G2215">
        <v>2016</v>
      </c>
      <c r="H2215" s="9">
        <v>7.9948978239200005E-4</v>
      </c>
      <c r="I2215" s="9">
        <v>8.9627993075800001E-4</v>
      </c>
      <c r="J2215" s="9">
        <v>7.1067951886400003E-4</v>
      </c>
    </row>
    <row r="2216" spans="1:10" x14ac:dyDescent="0.25">
      <c r="A2216" t="s">
        <v>39</v>
      </c>
      <c r="B2216" t="s">
        <v>144</v>
      </c>
      <c r="C2216" s="7" t="s">
        <v>3</v>
      </c>
      <c r="D2216" t="s">
        <v>14</v>
      </c>
      <c r="E2216" t="s">
        <v>31</v>
      </c>
      <c r="F2216" t="s">
        <v>146</v>
      </c>
      <c r="G2216">
        <v>2016</v>
      </c>
      <c r="H2216" s="9">
        <v>5.2786342598500004E-4</v>
      </c>
      <c r="I2216" s="9">
        <v>5.9301683017100001E-4</v>
      </c>
      <c r="J2216" s="9">
        <v>4.6749538604600003E-4</v>
      </c>
    </row>
    <row r="2217" spans="1:10" x14ac:dyDescent="0.25">
      <c r="A2217" t="s">
        <v>39</v>
      </c>
      <c r="B2217" t="s">
        <v>144</v>
      </c>
      <c r="C2217" s="7" t="s">
        <v>1</v>
      </c>
      <c r="D2217" t="s">
        <v>14</v>
      </c>
      <c r="E2217" t="s">
        <v>31</v>
      </c>
      <c r="F2217" t="s">
        <v>7</v>
      </c>
      <c r="G2217">
        <v>2016</v>
      </c>
      <c r="H2217" s="9">
        <v>62.077904143700003</v>
      </c>
      <c r="I2217" s="9">
        <v>69.523968983499998</v>
      </c>
      <c r="J2217" s="9">
        <v>55.869331001199903</v>
      </c>
    </row>
    <row r="2218" spans="1:10" x14ac:dyDescent="0.25">
      <c r="A2218" t="s">
        <v>39</v>
      </c>
      <c r="B2218" t="s">
        <v>144</v>
      </c>
      <c r="C2218" s="7" t="s">
        <v>3</v>
      </c>
      <c r="D2218" t="s">
        <v>14</v>
      </c>
      <c r="E2218" t="s">
        <v>31</v>
      </c>
      <c r="F2218" t="s">
        <v>7</v>
      </c>
      <c r="G2218">
        <v>2016</v>
      </c>
      <c r="H2218" s="9">
        <v>42.389600989400002</v>
      </c>
      <c r="I2218" s="9">
        <v>47.455937199899999</v>
      </c>
      <c r="J2218" s="9">
        <v>37.869816859799997</v>
      </c>
    </row>
    <row r="2219" spans="1:10" x14ac:dyDescent="0.25">
      <c r="A2219" t="s">
        <v>39</v>
      </c>
      <c r="B2219" t="s">
        <v>144</v>
      </c>
      <c r="C2219" s="7" t="s">
        <v>1</v>
      </c>
      <c r="D2219" t="s">
        <v>15</v>
      </c>
      <c r="E2219" t="s">
        <v>31</v>
      </c>
      <c r="F2219" t="s">
        <v>97</v>
      </c>
      <c r="G2219">
        <v>2016</v>
      </c>
      <c r="H2219" s="9">
        <v>229.671188691</v>
      </c>
      <c r="I2219" s="9">
        <v>253.786684818</v>
      </c>
      <c r="J2219" s="9">
        <v>208.510555009</v>
      </c>
    </row>
    <row r="2220" spans="1:10" x14ac:dyDescent="0.25">
      <c r="A2220" t="s">
        <v>39</v>
      </c>
      <c r="B2220" t="s">
        <v>144</v>
      </c>
      <c r="C2220" s="7" t="s">
        <v>3</v>
      </c>
      <c r="D2220" t="s">
        <v>15</v>
      </c>
      <c r="E2220" t="s">
        <v>31</v>
      </c>
      <c r="F2220" t="s">
        <v>97</v>
      </c>
      <c r="G2220">
        <v>2016</v>
      </c>
      <c r="H2220" s="9">
        <v>157.26209471000001</v>
      </c>
      <c r="I2220" s="9">
        <v>173.48162139499999</v>
      </c>
      <c r="J2220" s="9">
        <v>141.791310737</v>
      </c>
    </row>
    <row r="2221" spans="1:10" x14ac:dyDescent="0.25">
      <c r="A2221" t="s">
        <v>39</v>
      </c>
      <c r="B2221" t="s">
        <v>144</v>
      </c>
      <c r="C2221" s="7" t="s">
        <v>1</v>
      </c>
      <c r="D2221" t="s">
        <v>15</v>
      </c>
      <c r="E2221" t="s">
        <v>31</v>
      </c>
      <c r="F2221" t="s">
        <v>146</v>
      </c>
      <c r="G2221">
        <v>2016</v>
      </c>
      <c r="H2221" s="9">
        <v>1.1207753415399999E-3</v>
      </c>
      <c r="I2221" s="9">
        <v>1.2323744519600001E-3</v>
      </c>
      <c r="J2221" s="9">
        <v>1.0120353679100001E-3</v>
      </c>
    </row>
    <row r="2222" spans="1:10" x14ac:dyDescent="0.25">
      <c r="A2222" t="s">
        <v>39</v>
      </c>
      <c r="B2222" t="s">
        <v>144</v>
      </c>
      <c r="C2222" s="7" t="s">
        <v>3</v>
      </c>
      <c r="D2222" t="s">
        <v>15</v>
      </c>
      <c r="E2222" t="s">
        <v>31</v>
      </c>
      <c r="F2222" t="s">
        <v>146</v>
      </c>
      <c r="G2222">
        <v>2016</v>
      </c>
      <c r="H2222" s="9">
        <v>7.6679448061699998E-4</v>
      </c>
      <c r="I2222" s="9">
        <v>8.49555889065E-4</v>
      </c>
      <c r="J2222" s="9">
        <v>6.8842082666000003E-4</v>
      </c>
    </row>
    <row r="2223" spans="1:10" x14ac:dyDescent="0.25">
      <c r="A2223" t="s">
        <v>39</v>
      </c>
      <c r="B2223" t="s">
        <v>144</v>
      </c>
      <c r="C2223" s="7" t="s">
        <v>1</v>
      </c>
      <c r="D2223" t="s">
        <v>15</v>
      </c>
      <c r="E2223" t="s">
        <v>31</v>
      </c>
      <c r="F2223" t="s">
        <v>7</v>
      </c>
      <c r="G2223">
        <v>2016</v>
      </c>
      <c r="H2223" s="9">
        <v>96.422699254299999</v>
      </c>
      <c r="I2223" s="9">
        <v>106.547091624</v>
      </c>
      <c r="J2223" s="9">
        <v>87.538844778599994</v>
      </c>
    </row>
    <row r="2224" spans="1:10" x14ac:dyDescent="0.25">
      <c r="A2224" t="s">
        <v>39</v>
      </c>
      <c r="B2224" t="s">
        <v>144</v>
      </c>
      <c r="C2224" s="7" t="s">
        <v>3</v>
      </c>
      <c r="D2224" t="s">
        <v>15</v>
      </c>
      <c r="E2224" t="s">
        <v>31</v>
      </c>
      <c r="F2224" t="s">
        <v>7</v>
      </c>
      <c r="G2224">
        <v>2016</v>
      </c>
      <c r="H2224" s="9">
        <v>69.084863262900001</v>
      </c>
      <c r="I2224" s="9">
        <v>76.210062665099997</v>
      </c>
      <c r="J2224" s="9">
        <v>62.288584748699897</v>
      </c>
    </row>
    <row r="2225" spans="1:10" x14ac:dyDescent="0.25">
      <c r="A2225" t="s">
        <v>39</v>
      </c>
      <c r="B2225" t="s">
        <v>144</v>
      </c>
      <c r="C2225" s="7" t="s">
        <v>1</v>
      </c>
      <c r="D2225" t="s">
        <v>16</v>
      </c>
      <c r="E2225" t="s">
        <v>31</v>
      </c>
      <c r="F2225" t="s">
        <v>97</v>
      </c>
      <c r="G2225">
        <v>2016</v>
      </c>
      <c r="H2225" s="9">
        <v>344.51051789500002</v>
      </c>
      <c r="I2225" s="9">
        <v>384.36061797399998</v>
      </c>
      <c r="J2225" s="9">
        <v>308.345902287</v>
      </c>
    </row>
    <row r="2226" spans="1:10" x14ac:dyDescent="0.25">
      <c r="A2226" t="s">
        <v>39</v>
      </c>
      <c r="B2226" t="s">
        <v>144</v>
      </c>
      <c r="C2226" s="7" t="s">
        <v>3</v>
      </c>
      <c r="D2226" t="s">
        <v>16</v>
      </c>
      <c r="E2226" t="s">
        <v>31</v>
      </c>
      <c r="F2226" t="s">
        <v>97</v>
      </c>
      <c r="G2226">
        <v>2016</v>
      </c>
      <c r="H2226" s="9">
        <v>241.186229951</v>
      </c>
      <c r="I2226" s="9">
        <v>268.25268008699999</v>
      </c>
      <c r="J2226" s="9">
        <v>215.28507891500001</v>
      </c>
    </row>
    <row r="2227" spans="1:10" x14ac:dyDescent="0.25">
      <c r="A2227" t="s">
        <v>39</v>
      </c>
      <c r="B2227" t="s">
        <v>144</v>
      </c>
      <c r="C2227" s="7" t="s">
        <v>1</v>
      </c>
      <c r="D2227" t="s">
        <v>16</v>
      </c>
      <c r="E2227" t="s">
        <v>31</v>
      </c>
      <c r="F2227" t="s">
        <v>146</v>
      </c>
      <c r="G2227">
        <v>2016</v>
      </c>
      <c r="H2227" s="9">
        <v>1.5231105196900001E-3</v>
      </c>
      <c r="I2227" s="9">
        <v>1.6967897433899999E-3</v>
      </c>
      <c r="J2227" s="9">
        <v>1.3604950075699999E-3</v>
      </c>
    </row>
    <row r="2228" spans="1:10" x14ac:dyDescent="0.25">
      <c r="A2228" t="s">
        <v>39</v>
      </c>
      <c r="B2228" t="s">
        <v>144</v>
      </c>
      <c r="C2228" s="7" t="s">
        <v>3</v>
      </c>
      <c r="D2228" t="s">
        <v>16</v>
      </c>
      <c r="E2228" t="s">
        <v>31</v>
      </c>
      <c r="F2228" t="s">
        <v>146</v>
      </c>
      <c r="G2228">
        <v>2016</v>
      </c>
      <c r="H2228" s="9">
        <v>1.07957357456E-3</v>
      </c>
      <c r="I2228" s="9">
        <v>1.2029353985E-3</v>
      </c>
      <c r="J2228" s="9">
        <v>9.6376709242299995E-4</v>
      </c>
    </row>
    <row r="2229" spans="1:10" x14ac:dyDescent="0.25">
      <c r="A2229" t="s">
        <v>39</v>
      </c>
      <c r="B2229" t="s">
        <v>144</v>
      </c>
      <c r="C2229" s="7" t="s">
        <v>1</v>
      </c>
      <c r="D2229" t="s">
        <v>16</v>
      </c>
      <c r="E2229" t="s">
        <v>31</v>
      </c>
      <c r="F2229" t="s">
        <v>7</v>
      </c>
      <c r="G2229">
        <v>2016</v>
      </c>
      <c r="H2229" s="9">
        <v>138.99330940999999</v>
      </c>
      <c r="I2229" s="9">
        <v>155.070894861</v>
      </c>
      <c r="J2229" s="9">
        <v>124.402638455</v>
      </c>
    </row>
    <row r="2230" spans="1:10" x14ac:dyDescent="0.25">
      <c r="A2230" t="s">
        <v>39</v>
      </c>
      <c r="B2230" t="s">
        <v>144</v>
      </c>
      <c r="C2230" s="7" t="s">
        <v>3</v>
      </c>
      <c r="D2230" t="s">
        <v>16</v>
      </c>
      <c r="E2230" t="s">
        <v>31</v>
      </c>
      <c r="F2230" t="s">
        <v>7</v>
      </c>
      <c r="G2230">
        <v>2016</v>
      </c>
      <c r="H2230" s="9">
        <v>103.547501607</v>
      </c>
      <c r="I2230" s="9">
        <v>115.167830385</v>
      </c>
      <c r="J2230" s="9">
        <v>92.427465943499996</v>
      </c>
    </row>
    <row r="2231" spans="1:10" x14ac:dyDescent="0.25">
      <c r="A2231" t="s">
        <v>39</v>
      </c>
      <c r="B2231" t="s">
        <v>144</v>
      </c>
      <c r="C2231" s="7" t="s">
        <v>1</v>
      </c>
      <c r="D2231" t="s">
        <v>17</v>
      </c>
      <c r="E2231" t="s">
        <v>31</v>
      </c>
      <c r="F2231" t="s">
        <v>97</v>
      </c>
      <c r="G2231">
        <v>2016</v>
      </c>
      <c r="H2231" s="9">
        <v>590.10048991899998</v>
      </c>
      <c r="I2231" s="9">
        <v>663.77234981399999</v>
      </c>
      <c r="J2231" s="9">
        <v>524.67369422100001</v>
      </c>
    </row>
    <row r="2232" spans="1:10" x14ac:dyDescent="0.25">
      <c r="A2232" t="s">
        <v>39</v>
      </c>
      <c r="B2232" t="s">
        <v>144</v>
      </c>
      <c r="C2232" s="7" t="s">
        <v>3</v>
      </c>
      <c r="D2232" t="s">
        <v>17</v>
      </c>
      <c r="E2232" t="s">
        <v>31</v>
      </c>
      <c r="F2232" t="s">
        <v>97</v>
      </c>
      <c r="G2232">
        <v>2016</v>
      </c>
      <c r="H2232" s="9">
        <v>457.145807741</v>
      </c>
      <c r="I2232" s="9">
        <v>512.50645687500003</v>
      </c>
      <c r="J2232" s="9">
        <v>407.71856850299997</v>
      </c>
    </row>
    <row r="2233" spans="1:10" x14ac:dyDescent="0.25">
      <c r="A2233" t="s">
        <v>39</v>
      </c>
      <c r="B2233" t="s">
        <v>144</v>
      </c>
      <c r="C2233" s="7" t="s">
        <v>1</v>
      </c>
      <c r="D2233" t="s">
        <v>17</v>
      </c>
      <c r="E2233" t="s">
        <v>31</v>
      </c>
      <c r="F2233" t="s">
        <v>146</v>
      </c>
      <c r="G2233">
        <v>2016</v>
      </c>
      <c r="H2233" s="9">
        <v>2.2373651881500002E-3</v>
      </c>
      <c r="I2233" s="9">
        <v>2.5158919963200002E-3</v>
      </c>
      <c r="J2233" s="9">
        <v>1.98864337083E-3</v>
      </c>
    </row>
    <row r="2234" spans="1:10" x14ac:dyDescent="0.25">
      <c r="A2234" t="s">
        <v>39</v>
      </c>
      <c r="B2234" t="s">
        <v>144</v>
      </c>
      <c r="C2234" s="7" t="s">
        <v>3</v>
      </c>
      <c r="D2234" t="s">
        <v>17</v>
      </c>
      <c r="E2234" t="s">
        <v>31</v>
      </c>
      <c r="F2234" t="s">
        <v>146</v>
      </c>
      <c r="G2234">
        <v>2016</v>
      </c>
      <c r="H2234" s="9">
        <v>1.5647229612400001E-3</v>
      </c>
      <c r="I2234" s="9">
        <v>1.75505947769E-3</v>
      </c>
      <c r="J2234" s="9">
        <v>1.39388895054E-3</v>
      </c>
    </row>
    <row r="2235" spans="1:10" x14ac:dyDescent="0.25">
      <c r="A2235" t="s">
        <v>39</v>
      </c>
      <c r="B2235" t="s">
        <v>144</v>
      </c>
      <c r="C2235" s="7" t="s">
        <v>1</v>
      </c>
      <c r="D2235" t="s">
        <v>17</v>
      </c>
      <c r="E2235" t="s">
        <v>31</v>
      </c>
      <c r="F2235" t="s">
        <v>7</v>
      </c>
      <c r="G2235">
        <v>2016</v>
      </c>
      <c r="H2235" s="9">
        <v>200.111219788</v>
      </c>
      <c r="I2235" s="9">
        <v>225.09436418300001</v>
      </c>
      <c r="J2235" s="9">
        <v>177.924090447</v>
      </c>
    </row>
    <row r="2236" spans="1:10" x14ac:dyDescent="0.25">
      <c r="A2236" t="s">
        <v>39</v>
      </c>
      <c r="B2236" t="s">
        <v>144</v>
      </c>
      <c r="C2236" s="7" t="s">
        <v>3</v>
      </c>
      <c r="D2236" t="s">
        <v>17</v>
      </c>
      <c r="E2236" t="s">
        <v>31</v>
      </c>
      <c r="F2236" t="s">
        <v>7</v>
      </c>
      <c r="G2236">
        <v>2016</v>
      </c>
      <c r="H2236" s="9">
        <v>151.77232335299999</v>
      </c>
      <c r="I2236" s="9">
        <v>170.15204859400001</v>
      </c>
      <c r="J2236" s="9">
        <v>135.36248909699901</v>
      </c>
    </row>
    <row r="2237" spans="1:10" x14ac:dyDescent="0.25">
      <c r="A2237" t="s">
        <v>39</v>
      </c>
      <c r="B2237" t="s">
        <v>144</v>
      </c>
      <c r="C2237" s="7" t="s">
        <v>1</v>
      </c>
      <c r="D2237" t="s">
        <v>18</v>
      </c>
      <c r="E2237" t="s">
        <v>31</v>
      </c>
      <c r="F2237" t="s">
        <v>97</v>
      </c>
      <c r="G2237">
        <v>2016</v>
      </c>
      <c r="H2237" s="9">
        <v>1181.0191984799999</v>
      </c>
      <c r="I2237" s="9">
        <v>1307.40402217</v>
      </c>
      <c r="J2237" s="9">
        <v>1074.96053833</v>
      </c>
    </row>
    <row r="2238" spans="1:10" x14ac:dyDescent="0.25">
      <c r="A2238" t="s">
        <v>39</v>
      </c>
      <c r="B2238" t="s">
        <v>144</v>
      </c>
      <c r="C2238" s="7" t="s">
        <v>3</v>
      </c>
      <c r="D2238" t="s">
        <v>18</v>
      </c>
      <c r="E2238" t="s">
        <v>31</v>
      </c>
      <c r="F2238" t="s">
        <v>97</v>
      </c>
      <c r="G2238">
        <v>2016</v>
      </c>
      <c r="H2238" s="9">
        <v>910.48622177200002</v>
      </c>
      <c r="I2238" s="9">
        <v>1011.41312428</v>
      </c>
      <c r="J2238" s="9">
        <v>827.07079875500006</v>
      </c>
    </row>
    <row r="2239" spans="1:10" x14ac:dyDescent="0.25">
      <c r="A2239" t="s">
        <v>39</v>
      </c>
      <c r="B2239" t="s">
        <v>144</v>
      </c>
      <c r="C2239" s="7" t="s">
        <v>1</v>
      </c>
      <c r="D2239" t="s">
        <v>18</v>
      </c>
      <c r="E2239" t="s">
        <v>31</v>
      </c>
      <c r="F2239" t="s">
        <v>146</v>
      </c>
      <c r="G2239">
        <v>2016</v>
      </c>
      <c r="H2239" s="9">
        <v>3.1085922516800001E-3</v>
      </c>
      <c r="I2239" s="9">
        <v>3.4478373077799999E-3</v>
      </c>
      <c r="J2239" s="9">
        <v>2.82413011106E-3</v>
      </c>
    </row>
    <row r="2240" spans="1:10" x14ac:dyDescent="0.25">
      <c r="A2240" t="s">
        <v>39</v>
      </c>
      <c r="B2240" t="s">
        <v>144</v>
      </c>
      <c r="C2240" s="7" t="s">
        <v>3</v>
      </c>
      <c r="D2240" t="s">
        <v>18</v>
      </c>
      <c r="E2240" t="s">
        <v>31</v>
      </c>
      <c r="F2240" t="s">
        <v>146</v>
      </c>
      <c r="G2240">
        <v>2016</v>
      </c>
      <c r="H2240" s="9">
        <v>2.17285554379E-3</v>
      </c>
      <c r="I2240" s="9">
        <v>2.41313010318E-3</v>
      </c>
      <c r="J2240" s="9">
        <v>1.9729623812600001E-3</v>
      </c>
    </row>
    <row r="2241" spans="1:10" x14ac:dyDescent="0.25">
      <c r="A2241" t="s">
        <v>39</v>
      </c>
      <c r="B2241" t="s">
        <v>144</v>
      </c>
      <c r="C2241" s="7" t="s">
        <v>1</v>
      </c>
      <c r="D2241" t="s">
        <v>18</v>
      </c>
      <c r="E2241" t="s">
        <v>31</v>
      </c>
      <c r="F2241" t="s">
        <v>7</v>
      </c>
      <c r="G2241">
        <v>2016</v>
      </c>
      <c r="H2241" s="9">
        <v>287.379314577</v>
      </c>
      <c r="I2241" s="9">
        <v>318.13273844399998</v>
      </c>
      <c r="J2241" s="9">
        <v>261.57188901000001</v>
      </c>
    </row>
    <row r="2242" spans="1:10" x14ac:dyDescent="0.25">
      <c r="A2242" t="s">
        <v>39</v>
      </c>
      <c r="B2242" t="s">
        <v>144</v>
      </c>
      <c r="C2242" s="7" t="s">
        <v>3</v>
      </c>
      <c r="D2242" t="s">
        <v>18</v>
      </c>
      <c r="E2242" t="s">
        <v>31</v>
      </c>
      <c r="F2242" t="s">
        <v>7</v>
      </c>
      <c r="G2242">
        <v>2016</v>
      </c>
      <c r="H2242" s="9">
        <v>213.11125474799999</v>
      </c>
      <c r="I2242" s="9">
        <v>236.73452143399999</v>
      </c>
      <c r="J2242" s="9">
        <v>193.586779759</v>
      </c>
    </row>
    <row r="2243" spans="1:10" x14ac:dyDescent="0.25">
      <c r="A2243" t="s">
        <v>39</v>
      </c>
      <c r="B2243" t="s">
        <v>144</v>
      </c>
      <c r="C2243" s="7" t="s">
        <v>1</v>
      </c>
      <c r="D2243" t="s">
        <v>19</v>
      </c>
      <c r="E2243" t="s">
        <v>31</v>
      </c>
      <c r="F2243" t="s">
        <v>97</v>
      </c>
      <c r="G2243">
        <v>2016</v>
      </c>
      <c r="H2243" s="9">
        <v>1867.77093876</v>
      </c>
      <c r="I2243" s="9">
        <v>2034.4448501100001</v>
      </c>
      <c r="J2243" s="9">
        <v>1718.2418346899999</v>
      </c>
    </row>
    <row r="2244" spans="1:10" x14ac:dyDescent="0.25">
      <c r="A2244" t="s">
        <v>39</v>
      </c>
      <c r="B2244" t="s">
        <v>144</v>
      </c>
      <c r="C2244" s="7" t="s">
        <v>3</v>
      </c>
      <c r="D2244" t="s">
        <v>19</v>
      </c>
      <c r="E2244" t="s">
        <v>31</v>
      </c>
      <c r="F2244" t="s">
        <v>97</v>
      </c>
      <c r="G2244">
        <v>2016</v>
      </c>
      <c r="H2244" s="9">
        <v>1292.2632025099999</v>
      </c>
      <c r="I2244" s="9">
        <v>1411.0316276000001</v>
      </c>
      <c r="J2244" s="9">
        <v>1188.05675316</v>
      </c>
    </row>
    <row r="2245" spans="1:10" x14ac:dyDescent="0.25">
      <c r="A2245" t="s">
        <v>39</v>
      </c>
      <c r="B2245" t="s">
        <v>144</v>
      </c>
      <c r="C2245" s="7" t="s">
        <v>1</v>
      </c>
      <c r="D2245" t="s">
        <v>19</v>
      </c>
      <c r="E2245" t="s">
        <v>31</v>
      </c>
      <c r="F2245" t="s">
        <v>146</v>
      </c>
      <c r="G2245">
        <v>2016</v>
      </c>
      <c r="H2245" s="9">
        <v>4.4995396570099997E-3</v>
      </c>
      <c r="I2245" s="9">
        <v>4.90529814805E-3</v>
      </c>
      <c r="J2245" s="9">
        <v>4.1392631342499998E-3</v>
      </c>
    </row>
    <row r="2246" spans="1:10" x14ac:dyDescent="0.25">
      <c r="A2246" t="s">
        <v>39</v>
      </c>
      <c r="B2246" t="s">
        <v>144</v>
      </c>
      <c r="C2246" s="7" t="s">
        <v>3</v>
      </c>
      <c r="D2246" t="s">
        <v>19</v>
      </c>
      <c r="E2246" t="s">
        <v>31</v>
      </c>
      <c r="F2246" t="s">
        <v>146</v>
      </c>
      <c r="G2246">
        <v>2016</v>
      </c>
      <c r="H2246" s="9">
        <v>3.1130463994E-3</v>
      </c>
      <c r="I2246" s="9">
        <v>3.39101917805E-3</v>
      </c>
      <c r="J2246" s="9">
        <v>2.8624917551899999E-3</v>
      </c>
    </row>
    <row r="2247" spans="1:10" x14ac:dyDescent="0.25">
      <c r="A2247" t="s">
        <v>39</v>
      </c>
      <c r="B2247" t="s">
        <v>144</v>
      </c>
      <c r="C2247" s="7" t="s">
        <v>1</v>
      </c>
      <c r="D2247" t="s">
        <v>19</v>
      </c>
      <c r="E2247" t="s">
        <v>31</v>
      </c>
      <c r="F2247" t="s">
        <v>7</v>
      </c>
      <c r="G2247">
        <v>2016</v>
      </c>
      <c r="H2247" s="9">
        <v>423.780427908999</v>
      </c>
      <c r="I2247" s="9">
        <v>461.59723938599899</v>
      </c>
      <c r="J2247" s="9">
        <v>389.85361900800001</v>
      </c>
    </row>
    <row r="2248" spans="1:10" x14ac:dyDescent="0.25">
      <c r="A2248" t="s">
        <v>39</v>
      </c>
      <c r="B2248" t="s">
        <v>144</v>
      </c>
      <c r="C2248" s="7" t="s">
        <v>3</v>
      </c>
      <c r="D2248" t="s">
        <v>19</v>
      </c>
      <c r="E2248" t="s">
        <v>31</v>
      </c>
      <c r="F2248" t="s">
        <v>7</v>
      </c>
      <c r="G2248">
        <v>2016</v>
      </c>
      <c r="H2248" s="9">
        <v>307.01284162600001</v>
      </c>
      <c r="I2248" s="9">
        <v>335.22956373900001</v>
      </c>
      <c r="J2248" s="9">
        <v>282.255719339</v>
      </c>
    </row>
    <row r="2249" spans="1:10" x14ac:dyDescent="0.25">
      <c r="A2249" t="s">
        <v>39</v>
      </c>
      <c r="B2249" t="s">
        <v>144</v>
      </c>
      <c r="C2249" s="7" t="s">
        <v>1</v>
      </c>
      <c r="D2249" t="s">
        <v>20</v>
      </c>
      <c r="E2249" t="s">
        <v>31</v>
      </c>
      <c r="F2249" t="s">
        <v>97</v>
      </c>
      <c r="G2249">
        <v>2016</v>
      </c>
      <c r="H2249" s="9">
        <v>2789.25242944</v>
      </c>
      <c r="I2249" s="9">
        <v>3017.7567632599998</v>
      </c>
      <c r="J2249" s="9">
        <v>2569.52026041</v>
      </c>
    </row>
    <row r="2250" spans="1:10" x14ac:dyDescent="0.25">
      <c r="A2250" t="s">
        <v>39</v>
      </c>
      <c r="B2250" t="s">
        <v>144</v>
      </c>
      <c r="C2250" s="7" t="s">
        <v>3</v>
      </c>
      <c r="D2250" t="s">
        <v>20</v>
      </c>
      <c r="E2250" t="s">
        <v>31</v>
      </c>
      <c r="F2250" t="s">
        <v>97</v>
      </c>
      <c r="G2250">
        <v>2016</v>
      </c>
      <c r="H2250" s="9">
        <v>1663.77527186</v>
      </c>
      <c r="I2250" s="9">
        <v>1809.3107719499999</v>
      </c>
      <c r="J2250" s="9">
        <v>1531.2782545499999</v>
      </c>
    </row>
    <row r="2251" spans="1:10" x14ac:dyDescent="0.25">
      <c r="A2251" t="s">
        <v>39</v>
      </c>
      <c r="B2251" t="s">
        <v>144</v>
      </c>
      <c r="C2251" s="7" t="s">
        <v>1</v>
      </c>
      <c r="D2251" t="s">
        <v>20</v>
      </c>
      <c r="E2251" t="s">
        <v>31</v>
      </c>
      <c r="F2251" t="s">
        <v>146</v>
      </c>
      <c r="G2251">
        <v>2016</v>
      </c>
      <c r="H2251" s="9">
        <v>8.0831417573700003E-3</v>
      </c>
      <c r="I2251" s="9">
        <v>8.7390945265099999E-3</v>
      </c>
      <c r="J2251" s="9">
        <v>7.4443145846400001E-3</v>
      </c>
    </row>
    <row r="2252" spans="1:10" x14ac:dyDescent="0.25">
      <c r="A2252" t="s">
        <v>39</v>
      </c>
      <c r="B2252" t="s">
        <v>144</v>
      </c>
      <c r="C2252" s="7" t="s">
        <v>3</v>
      </c>
      <c r="D2252" t="s">
        <v>20</v>
      </c>
      <c r="E2252" t="s">
        <v>31</v>
      </c>
      <c r="F2252" t="s">
        <v>146</v>
      </c>
      <c r="G2252">
        <v>2016</v>
      </c>
      <c r="H2252" s="9">
        <v>4.9235586004699999E-3</v>
      </c>
      <c r="I2252" s="9">
        <v>5.3453286492300004E-3</v>
      </c>
      <c r="J2252" s="9">
        <v>4.5333311032100003E-3</v>
      </c>
    </row>
    <row r="2253" spans="1:10" x14ac:dyDescent="0.25">
      <c r="A2253" t="s">
        <v>39</v>
      </c>
      <c r="B2253" t="s">
        <v>144</v>
      </c>
      <c r="C2253" s="7" t="s">
        <v>1</v>
      </c>
      <c r="D2253" t="s">
        <v>20</v>
      </c>
      <c r="E2253" t="s">
        <v>31</v>
      </c>
      <c r="F2253" t="s">
        <v>7</v>
      </c>
      <c r="G2253">
        <v>2016</v>
      </c>
      <c r="H2253" s="9">
        <v>769.21466745600003</v>
      </c>
      <c r="I2253" s="9">
        <v>832.23115291199997</v>
      </c>
      <c r="J2253" s="9">
        <v>708.617352726999</v>
      </c>
    </row>
    <row r="2254" spans="1:10" x14ac:dyDescent="0.25">
      <c r="A2254" t="s">
        <v>39</v>
      </c>
      <c r="B2254" t="s">
        <v>144</v>
      </c>
      <c r="C2254" s="7" t="s">
        <v>3</v>
      </c>
      <c r="D2254" t="s">
        <v>20</v>
      </c>
      <c r="E2254" t="s">
        <v>31</v>
      </c>
      <c r="F2254" t="s">
        <v>7</v>
      </c>
      <c r="G2254">
        <v>2016</v>
      </c>
      <c r="H2254" s="9">
        <v>486.373769688999</v>
      </c>
      <c r="I2254" s="9">
        <v>528.91836750599998</v>
      </c>
      <c r="J2254" s="9">
        <v>447.64072991299997</v>
      </c>
    </row>
    <row r="2255" spans="1:10" x14ac:dyDescent="0.25">
      <c r="A2255" t="s">
        <v>39</v>
      </c>
      <c r="B2255" t="s">
        <v>144</v>
      </c>
      <c r="C2255" s="7" t="s">
        <v>1</v>
      </c>
      <c r="D2255" t="s">
        <v>21</v>
      </c>
      <c r="E2255" t="s">
        <v>31</v>
      </c>
      <c r="F2255" t="s">
        <v>97</v>
      </c>
      <c r="G2255">
        <v>2016</v>
      </c>
      <c r="H2255" s="9">
        <v>4282.7905868199996</v>
      </c>
      <c r="I2255" s="9">
        <v>4642.1455785300004</v>
      </c>
      <c r="J2255" s="9">
        <v>3943.5670878599999</v>
      </c>
    </row>
    <row r="2256" spans="1:10" x14ac:dyDescent="0.25">
      <c r="A2256" t="s">
        <v>39</v>
      </c>
      <c r="B2256" t="s">
        <v>144</v>
      </c>
      <c r="C2256" s="7" t="s">
        <v>3</v>
      </c>
      <c r="D2256" t="s">
        <v>21</v>
      </c>
      <c r="E2256" t="s">
        <v>31</v>
      </c>
      <c r="F2256" t="s">
        <v>97</v>
      </c>
      <c r="G2256">
        <v>2016</v>
      </c>
      <c r="H2256" s="9">
        <v>2281.5827571200002</v>
      </c>
      <c r="I2256" s="9">
        <v>2479.96785318</v>
      </c>
      <c r="J2256" s="9">
        <v>2097.87236536</v>
      </c>
    </row>
    <row r="2257" spans="1:10" x14ac:dyDescent="0.25">
      <c r="A2257" t="s">
        <v>39</v>
      </c>
      <c r="B2257" t="s">
        <v>144</v>
      </c>
      <c r="C2257" s="7" t="s">
        <v>1</v>
      </c>
      <c r="D2257" t="s">
        <v>21</v>
      </c>
      <c r="E2257" t="s">
        <v>31</v>
      </c>
      <c r="F2257" t="s">
        <v>146</v>
      </c>
      <c r="G2257">
        <v>2016</v>
      </c>
      <c r="H2257" s="9">
        <v>1.3131992513899999E-2</v>
      </c>
      <c r="I2257" s="9">
        <v>1.42338519644E-2</v>
      </c>
      <c r="J2257" s="9">
        <v>1.2091422591499999E-2</v>
      </c>
    </row>
    <row r="2258" spans="1:10" x14ac:dyDescent="0.25">
      <c r="A2258" t="s">
        <v>39</v>
      </c>
      <c r="B2258" t="s">
        <v>144</v>
      </c>
      <c r="C2258" s="7" t="s">
        <v>3</v>
      </c>
      <c r="D2258" t="s">
        <v>21</v>
      </c>
      <c r="E2258" t="s">
        <v>31</v>
      </c>
      <c r="F2258" t="s">
        <v>146</v>
      </c>
      <c r="G2258">
        <v>2016</v>
      </c>
      <c r="H2258" s="9">
        <v>7.0098722458399997E-3</v>
      </c>
      <c r="I2258" s="9">
        <v>7.6242343999300003E-3</v>
      </c>
      <c r="J2258" s="9">
        <v>6.4488321292900004E-3</v>
      </c>
    </row>
    <row r="2259" spans="1:10" x14ac:dyDescent="0.25">
      <c r="A2259" t="s">
        <v>39</v>
      </c>
      <c r="B2259" t="s">
        <v>144</v>
      </c>
      <c r="C2259" s="7" t="s">
        <v>1</v>
      </c>
      <c r="D2259" t="s">
        <v>21</v>
      </c>
      <c r="E2259" t="s">
        <v>31</v>
      </c>
      <c r="F2259" t="s">
        <v>7</v>
      </c>
      <c r="G2259">
        <v>2016</v>
      </c>
      <c r="H2259" s="9">
        <v>1262.4292274699999</v>
      </c>
      <c r="I2259" s="9">
        <v>1368.3555470899901</v>
      </c>
      <c r="J2259" s="9">
        <v>1162.43702588</v>
      </c>
    </row>
    <row r="2260" spans="1:10" x14ac:dyDescent="0.25">
      <c r="A2260" t="s">
        <v>39</v>
      </c>
      <c r="B2260" t="s">
        <v>144</v>
      </c>
      <c r="C2260" s="7" t="s">
        <v>3</v>
      </c>
      <c r="D2260" t="s">
        <v>21</v>
      </c>
      <c r="E2260" t="s">
        <v>31</v>
      </c>
      <c r="F2260" t="s">
        <v>7</v>
      </c>
      <c r="G2260">
        <v>2016</v>
      </c>
      <c r="H2260" s="9">
        <v>693.98945461999995</v>
      </c>
      <c r="I2260" s="9">
        <v>754.33228645199995</v>
      </c>
      <c r="J2260" s="9">
        <v>638.11023034499999</v>
      </c>
    </row>
    <row r="2261" spans="1:10" x14ac:dyDescent="0.25">
      <c r="A2261" t="s">
        <v>39</v>
      </c>
      <c r="B2261" t="s">
        <v>144</v>
      </c>
      <c r="C2261" s="7" t="s">
        <v>1</v>
      </c>
      <c r="D2261" t="s">
        <v>22</v>
      </c>
      <c r="E2261" t="s">
        <v>31</v>
      </c>
      <c r="F2261" t="s">
        <v>97</v>
      </c>
      <c r="G2261">
        <v>2016</v>
      </c>
      <c r="H2261" s="9">
        <v>7125.9922347499996</v>
      </c>
      <c r="I2261" s="9">
        <v>7691.4209801099996</v>
      </c>
      <c r="J2261" s="9">
        <v>6585.0953755</v>
      </c>
    </row>
    <row r="2262" spans="1:10" x14ac:dyDescent="0.25">
      <c r="A2262" t="s">
        <v>39</v>
      </c>
      <c r="B2262" t="s">
        <v>144</v>
      </c>
      <c r="C2262" s="7" t="s">
        <v>3</v>
      </c>
      <c r="D2262" t="s">
        <v>22</v>
      </c>
      <c r="E2262" t="s">
        <v>31</v>
      </c>
      <c r="F2262" t="s">
        <v>97</v>
      </c>
      <c r="G2262">
        <v>2016</v>
      </c>
      <c r="H2262" s="9">
        <v>3414.4602723100002</v>
      </c>
      <c r="I2262" s="9">
        <v>3703.8730372599998</v>
      </c>
      <c r="J2262" s="9">
        <v>3152.5313575199998</v>
      </c>
    </row>
    <row r="2263" spans="1:10" x14ac:dyDescent="0.25">
      <c r="A2263" t="s">
        <v>39</v>
      </c>
      <c r="B2263" t="s">
        <v>144</v>
      </c>
      <c r="C2263" s="7" t="s">
        <v>1</v>
      </c>
      <c r="D2263" t="s">
        <v>22</v>
      </c>
      <c r="E2263" t="s">
        <v>31</v>
      </c>
      <c r="F2263" t="s">
        <v>146</v>
      </c>
      <c r="G2263">
        <v>2016</v>
      </c>
      <c r="H2263" s="9">
        <v>2.3428372313799999E-2</v>
      </c>
      <c r="I2263" s="9">
        <v>2.5345272308399999E-2</v>
      </c>
      <c r="J2263" s="9">
        <v>2.16112315038E-2</v>
      </c>
    </row>
    <row r="2264" spans="1:10" x14ac:dyDescent="0.25">
      <c r="A2264" t="s">
        <v>39</v>
      </c>
      <c r="B2264" t="s">
        <v>144</v>
      </c>
      <c r="C2264" s="7" t="s">
        <v>3</v>
      </c>
      <c r="D2264" t="s">
        <v>22</v>
      </c>
      <c r="E2264" t="s">
        <v>31</v>
      </c>
      <c r="F2264" t="s">
        <v>146</v>
      </c>
      <c r="G2264">
        <v>2016</v>
      </c>
      <c r="H2264" s="9">
        <v>1.08712644085E-2</v>
      </c>
      <c r="I2264" s="9">
        <v>1.18019048346E-2</v>
      </c>
      <c r="J2264" s="9">
        <v>1.0036914546E-2</v>
      </c>
    </row>
    <row r="2265" spans="1:10" x14ac:dyDescent="0.25">
      <c r="A2265" t="s">
        <v>39</v>
      </c>
      <c r="B2265" t="s">
        <v>144</v>
      </c>
      <c r="C2265" s="7" t="s">
        <v>1</v>
      </c>
      <c r="D2265" t="s">
        <v>22</v>
      </c>
      <c r="E2265" t="s">
        <v>31</v>
      </c>
      <c r="F2265" t="s">
        <v>7</v>
      </c>
      <c r="G2265">
        <v>2016</v>
      </c>
      <c r="H2265" s="9">
        <v>2269.65257354</v>
      </c>
      <c r="I2265" s="9">
        <v>2449.74353698</v>
      </c>
      <c r="J2265" s="9">
        <v>2097.3750986</v>
      </c>
    </row>
    <row r="2266" spans="1:10" x14ac:dyDescent="0.25">
      <c r="A2266" t="s">
        <v>39</v>
      </c>
      <c r="B2266" t="s">
        <v>144</v>
      </c>
      <c r="C2266" s="7" t="s">
        <v>3</v>
      </c>
      <c r="D2266" t="s">
        <v>22</v>
      </c>
      <c r="E2266" t="s">
        <v>31</v>
      </c>
      <c r="F2266" t="s">
        <v>7</v>
      </c>
      <c r="G2266">
        <v>2016</v>
      </c>
      <c r="H2266" s="9">
        <v>1077.8784621899999</v>
      </c>
      <c r="I2266" s="9">
        <v>1169.24042313</v>
      </c>
      <c r="J2266" s="9">
        <v>995.19261630200003</v>
      </c>
    </row>
    <row r="2267" spans="1:10" x14ac:dyDescent="0.25">
      <c r="A2267" t="s">
        <v>39</v>
      </c>
      <c r="B2267" t="s">
        <v>144</v>
      </c>
      <c r="C2267" s="7" t="s">
        <v>1</v>
      </c>
      <c r="D2267" t="s">
        <v>23</v>
      </c>
      <c r="E2267" t="s">
        <v>31</v>
      </c>
      <c r="F2267" t="s">
        <v>97</v>
      </c>
      <c r="G2267">
        <v>2016</v>
      </c>
      <c r="H2267" s="9">
        <v>10423.5019147</v>
      </c>
      <c r="I2267" s="9">
        <v>11355.4108915</v>
      </c>
      <c r="J2267" s="9">
        <v>9565.5427331200008</v>
      </c>
    </row>
    <row r="2268" spans="1:10" x14ac:dyDescent="0.25">
      <c r="A2268" t="s">
        <v>39</v>
      </c>
      <c r="B2268" t="s">
        <v>144</v>
      </c>
      <c r="C2268" s="7" t="s">
        <v>3</v>
      </c>
      <c r="D2268" t="s">
        <v>23</v>
      </c>
      <c r="E2268" t="s">
        <v>31</v>
      </c>
      <c r="F2268" t="s">
        <v>97</v>
      </c>
      <c r="G2268">
        <v>2016</v>
      </c>
      <c r="H2268" s="9">
        <v>4613.3358590400003</v>
      </c>
      <c r="I2268" s="9">
        <v>5036.0249010400003</v>
      </c>
      <c r="J2268" s="9">
        <v>4224.9206075399998</v>
      </c>
    </row>
    <row r="2269" spans="1:10" x14ac:dyDescent="0.25">
      <c r="A2269" t="s">
        <v>39</v>
      </c>
      <c r="B2269" t="s">
        <v>144</v>
      </c>
      <c r="C2269" s="7" t="s">
        <v>1</v>
      </c>
      <c r="D2269" t="s">
        <v>23</v>
      </c>
      <c r="E2269" t="s">
        <v>31</v>
      </c>
      <c r="F2269" t="s">
        <v>146</v>
      </c>
      <c r="G2269">
        <v>2016</v>
      </c>
      <c r="H2269" s="9">
        <v>4.0639137140699999E-2</v>
      </c>
      <c r="I2269" s="9">
        <v>4.4281772253599999E-2</v>
      </c>
      <c r="J2269" s="9">
        <v>3.73010191842E-2</v>
      </c>
    </row>
    <row r="2270" spans="1:10" x14ac:dyDescent="0.25">
      <c r="A2270" t="s">
        <v>39</v>
      </c>
      <c r="B2270" t="s">
        <v>144</v>
      </c>
      <c r="C2270" s="7" t="s">
        <v>3</v>
      </c>
      <c r="D2270" t="s">
        <v>23</v>
      </c>
      <c r="E2270" t="s">
        <v>31</v>
      </c>
      <c r="F2270" t="s">
        <v>146</v>
      </c>
      <c r="G2270">
        <v>2016</v>
      </c>
      <c r="H2270" s="9">
        <v>1.7230760150599999E-2</v>
      </c>
      <c r="I2270" s="9">
        <v>1.88178335494E-2</v>
      </c>
      <c r="J2270" s="9">
        <v>1.5793400378600001E-2</v>
      </c>
    </row>
    <row r="2271" spans="1:10" x14ac:dyDescent="0.25">
      <c r="A2271" t="s">
        <v>39</v>
      </c>
      <c r="B2271" t="s">
        <v>144</v>
      </c>
      <c r="C2271" s="7" t="s">
        <v>1</v>
      </c>
      <c r="D2271" t="s">
        <v>23</v>
      </c>
      <c r="E2271" t="s">
        <v>31</v>
      </c>
      <c r="F2271" t="s">
        <v>7</v>
      </c>
      <c r="G2271">
        <v>2016</v>
      </c>
      <c r="H2271" s="9">
        <v>3971.4770760800002</v>
      </c>
      <c r="I2271" s="9">
        <v>4326.5453792899998</v>
      </c>
      <c r="J2271" s="9">
        <v>3644.5845163899999</v>
      </c>
    </row>
    <row r="2272" spans="1:10" x14ac:dyDescent="0.25">
      <c r="A2272" t="s">
        <v>39</v>
      </c>
      <c r="B2272" t="s">
        <v>144</v>
      </c>
      <c r="C2272" s="7" t="s">
        <v>3</v>
      </c>
      <c r="D2272" t="s">
        <v>23</v>
      </c>
      <c r="E2272" t="s">
        <v>31</v>
      </c>
      <c r="F2272" t="s">
        <v>7</v>
      </c>
      <c r="G2272">
        <v>2016</v>
      </c>
      <c r="H2272" s="9">
        <v>1708.1654983599999</v>
      </c>
      <c r="I2272" s="9">
        <v>1864.6732532999999</v>
      </c>
      <c r="J2272" s="9">
        <v>1564.34819307</v>
      </c>
    </row>
    <row r="2273" spans="1:10" x14ac:dyDescent="0.25">
      <c r="A2273" t="s">
        <v>39</v>
      </c>
      <c r="B2273" t="s">
        <v>144</v>
      </c>
      <c r="C2273" s="7" t="s">
        <v>1</v>
      </c>
      <c r="D2273" t="s">
        <v>24</v>
      </c>
      <c r="E2273" t="s">
        <v>31</v>
      </c>
      <c r="F2273" t="s">
        <v>97</v>
      </c>
      <c r="G2273">
        <v>2016</v>
      </c>
      <c r="H2273" s="9">
        <v>13466.783443800001</v>
      </c>
      <c r="I2273" s="9">
        <v>14491.6626817</v>
      </c>
      <c r="J2273" s="9">
        <v>12475.156600800001</v>
      </c>
    </row>
    <row r="2274" spans="1:10" x14ac:dyDescent="0.25">
      <c r="A2274" t="s">
        <v>39</v>
      </c>
      <c r="B2274" t="s">
        <v>144</v>
      </c>
      <c r="C2274" s="7" t="s">
        <v>3</v>
      </c>
      <c r="D2274" t="s">
        <v>24</v>
      </c>
      <c r="E2274" t="s">
        <v>31</v>
      </c>
      <c r="F2274" t="s">
        <v>97</v>
      </c>
      <c r="G2274">
        <v>2016</v>
      </c>
      <c r="H2274" s="9">
        <v>5685.7196199</v>
      </c>
      <c r="I2274" s="9">
        <v>6114.8327928199997</v>
      </c>
      <c r="J2274" s="9">
        <v>5246.5217581899997</v>
      </c>
    </row>
    <row r="2275" spans="1:10" x14ac:dyDescent="0.25">
      <c r="A2275" t="s">
        <v>39</v>
      </c>
      <c r="B2275" t="s">
        <v>144</v>
      </c>
      <c r="C2275" s="7" t="s">
        <v>1</v>
      </c>
      <c r="D2275" t="s">
        <v>24</v>
      </c>
      <c r="E2275" t="s">
        <v>31</v>
      </c>
      <c r="F2275" t="s">
        <v>146</v>
      </c>
      <c r="G2275">
        <v>2016</v>
      </c>
      <c r="H2275" s="9">
        <v>6.5427912770799998E-2</v>
      </c>
      <c r="I2275" s="9">
        <v>7.0373618245300001E-2</v>
      </c>
      <c r="J2275" s="9">
        <v>6.0547526059600003E-2</v>
      </c>
    </row>
    <row r="2276" spans="1:10" x14ac:dyDescent="0.25">
      <c r="A2276" t="s">
        <v>39</v>
      </c>
      <c r="B2276" t="s">
        <v>144</v>
      </c>
      <c r="C2276" s="7" t="s">
        <v>3</v>
      </c>
      <c r="D2276" t="s">
        <v>24</v>
      </c>
      <c r="E2276" t="s">
        <v>31</v>
      </c>
      <c r="F2276" t="s">
        <v>146</v>
      </c>
      <c r="G2276">
        <v>2016</v>
      </c>
      <c r="H2276" s="9">
        <v>2.6751238217200001E-2</v>
      </c>
      <c r="I2276" s="9">
        <v>2.8772417816800001E-2</v>
      </c>
      <c r="J2276" s="9">
        <v>2.4674284044499999E-2</v>
      </c>
    </row>
    <row r="2277" spans="1:10" x14ac:dyDescent="0.25">
      <c r="A2277" t="s">
        <v>39</v>
      </c>
      <c r="B2277" t="s">
        <v>144</v>
      </c>
      <c r="C2277" s="7" t="s">
        <v>1</v>
      </c>
      <c r="D2277" t="s">
        <v>24</v>
      </c>
      <c r="E2277" t="s">
        <v>31</v>
      </c>
      <c r="F2277" t="s">
        <v>7</v>
      </c>
      <c r="G2277">
        <v>2016</v>
      </c>
      <c r="H2277" s="9">
        <v>6446.1358243300001</v>
      </c>
      <c r="I2277" s="9">
        <v>6936.7140532200001</v>
      </c>
      <c r="J2277" s="9">
        <v>5971.4744960199996</v>
      </c>
    </row>
    <row r="2278" spans="1:10" x14ac:dyDescent="0.25">
      <c r="A2278" t="s">
        <v>39</v>
      </c>
      <c r="B2278" t="s">
        <v>144</v>
      </c>
      <c r="C2278" s="7" t="s">
        <v>3</v>
      </c>
      <c r="D2278" t="s">
        <v>24</v>
      </c>
      <c r="E2278" t="s">
        <v>31</v>
      </c>
      <c r="F2278" t="s">
        <v>7</v>
      </c>
      <c r="G2278">
        <v>2016</v>
      </c>
      <c r="H2278" s="9">
        <v>2654.3060252999999</v>
      </c>
      <c r="I2278" s="9">
        <v>2854.6320625599901</v>
      </c>
      <c r="J2278" s="9">
        <v>2449.27207911</v>
      </c>
    </row>
    <row r="2279" spans="1:10" x14ac:dyDescent="0.25">
      <c r="A2279" t="s">
        <v>39</v>
      </c>
      <c r="B2279" t="s">
        <v>144</v>
      </c>
      <c r="C2279" s="7" t="s">
        <v>1</v>
      </c>
      <c r="D2279" t="s">
        <v>25</v>
      </c>
      <c r="E2279" t="s">
        <v>31</v>
      </c>
      <c r="F2279" t="s">
        <v>97</v>
      </c>
      <c r="G2279">
        <v>2016</v>
      </c>
      <c r="H2279" s="9">
        <v>17161.077570900001</v>
      </c>
      <c r="I2279" s="9">
        <v>18646.491594700001</v>
      </c>
      <c r="J2279" s="9">
        <v>15779.6502463</v>
      </c>
    </row>
    <row r="2280" spans="1:10" x14ac:dyDescent="0.25">
      <c r="A2280" t="s">
        <v>39</v>
      </c>
      <c r="B2280" t="s">
        <v>144</v>
      </c>
      <c r="C2280" s="7" t="s">
        <v>3</v>
      </c>
      <c r="D2280" t="s">
        <v>25</v>
      </c>
      <c r="E2280" t="s">
        <v>31</v>
      </c>
      <c r="F2280" t="s">
        <v>97</v>
      </c>
      <c r="G2280">
        <v>2016</v>
      </c>
      <c r="H2280" s="9">
        <v>7606.5800972099996</v>
      </c>
      <c r="I2280" s="9">
        <v>8210.7457706099995</v>
      </c>
      <c r="J2280" s="9">
        <v>7028.2979777</v>
      </c>
    </row>
    <row r="2281" spans="1:10" x14ac:dyDescent="0.25">
      <c r="A2281" t="s">
        <v>39</v>
      </c>
      <c r="B2281" t="s">
        <v>144</v>
      </c>
      <c r="C2281" s="7" t="s">
        <v>1</v>
      </c>
      <c r="D2281" t="s">
        <v>25</v>
      </c>
      <c r="E2281" t="s">
        <v>31</v>
      </c>
      <c r="F2281" t="s">
        <v>146</v>
      </c>
      <c r="G2281">
        <v>2016</v>
      </c>
      <c r="H2281" s="9">
        <v>9.8024590156500002E-2</v>
      </c>
      <c r="I2281" s="9">
        <v>0.106485280017</v>
      </c>
      <c r="J2281" s="9">
        <v>9.0180669022999996E-2</v>
      </c>
    </row>
    <row r="2282" spans="1:10" x14ac:dyDescent="0.25">
      <c r="A2282" t="s">
        <v>39</v>
      </c>
      <c r="B2282" t="s">
        <v>144</v>
      </c>
      <c r="C2282" s="7" t="s">
        <v>3</v>
      </c>
      <c r="D2282" t="s">
        <v>25</v>
      </c>
      <c r="E2282" t="s">
        <v>31</v>
      </c>
      <c r="F2282" t="s">
        <v>146</v>
      </c>
      <c r="G2282">
        <v>2016</v>
      </c>
      <c r="H2282" s="9">
        <v>4.03329730355E-2</v>
      </c>
      <c r="I2282" s="9">
        <v>4.3559755572400001E-2</v>
      </c>
      <c r="J2282" s="9">
        <v>3.72702338901E-2</v>
      </c>
    </row>
    <row r="2283" spans="1:10" x14ac:dyDescent="0.25">
      <c r="A2283" t="s">
        <v>39</v>
      </c>
      <c r="B2283" t="s">
        <v>144</v>
      </c>
      <c r="C2283" s="7" t="s">
        <v>1</v>
      </c>
      <c r="D2283" t="s">
        <v>25</v>
      </c>
      <c r="E2283" t="s">
        <v>31</v>
      </c>
      <c r="F2283" t="s">
        <v>7</v>
      </c>
      <c r="G2283">
        <v>2016</v>
      </c>
      <c r="H2283" s="9">
        <v>9709.3788064199998</v>
      </c>
      <c r="I2283" s="9">
        <v>10549.794997200001</v>
      </c>
      <c r="J2283" s="9">
        <v>8927.7961154200002</v>
      </c>
    </row>
    <row r="2284" spans="1:10" x14ac:dyDescent="0.25">
      <c r="A2284" t="s">
        <v>39</v>
      </c>
      <c r="B2284" t="s">
        <v>144</v>
      </c>
      <c r="C2284" s="7" t="s">
        <v>3</v>
      </c>
      <c r="D2284" t="s">
        <v>25</v>
      </c>
      <c r="E2284" t="s">
        <v>31</v>
      </c>
      <c r="F2284" t="s">
        <v>7</v>
      </c>
      <c r="G2284">
        <v>2016</v>
      </c>
      <c r="H2284" s="9">
        <v>4009.7363951299999</v>
      </c>
      <c r="I2284" s="9">
        <v>4328.2165870700001</v>
      </c>
      <c r="J2284" s="9">
        <v>3704.9004725999998</v>
      </c>
    </row>
    <row r="2285" spans="1:10" x14ac:dyDescent="0.25">
      <c r="A2285" t="s">
        <v>39</v>
      </c>
      <c r="B2285" t="s">
        <v>144</v>
      </c>
      <c r="C2285" s="7" t="s">
        <v>1</v>
      </c>
      <c r="D2285" t="s">
        <v>26</v>
      </c>
      <c r="E2285" t="s">
        <v>31</v>
      </c>
      <c r="F2285" t="s">
        <v>97</v>
      </c>
      <c r="G2285">
        <v>2016</v>
      </c>
      <c r="H2285" s="9">
        <v>22629.742928600001</v>
      </c>
      <c r="I2285" s="9">
        <v>24512.4852842</v>
      </c>
      <c r="J2285" s="9">
        <v>20955.785003500001</v>
      </c>
    </row>
    <row r="2286" spans="1:10" x14ac:dyDescent="0.25">
      <c r="A2286" t="s">
        <v>39</v>
      </c>
      <c r="B2286" t="s">
        <v>144</v>
      </c>
      <c r="C2286" s="7" t="s">
        <v>3</v>
      </c>
      <c r="D2286" t="s">
        <v>26</v>
      </c>
      <c r="E2286" t="s">
        <v>31</v>
      </c>
      <c r="F2286" t="s">
        <v>97</v>
      </c>
      <c r="G2286">
        <v>2016</v>
      </c>
      <c r="H2286" s="9">
        <v>10697.0555062</v>
      </c>
      <c r="I2286" s="9">
        <v>11491.7701433</v>
      </c>
      <c r="J2286" s="9">
        <v>9906.4983811300008</v>
      </c>
    </row>
    <row r="2287" spans="1:10" x14ac:dyDescent="0.25">
      <c r="A2287" t="s">
        <v>39</v>
      </c>
      <c r="B2287" t="s">
        <v>144</v>
      </c>
      <c r="C2287" s="7" t="s">
        <v>1</v>
      </c>
      <c r="D2287" t="s">
        <v>26</v>
      </c>
      <c r="E2287" t="s">
        <v>31</v>
      </c>
      <c r="F2287" t="s">
        <v>146</v>
      </c>
      <c r="G2287">
        <v>2016</v>
      </c>
      <c r="H2287" s="9">
        <v>0.14670586171300001</v>
      </c>
      <c r="I2287" s="9">
        <v>0.15882526866400001</v>
      </c>
      <c r="J2287" s="9">
        <v>0.13585622975799999</v>
      </c>
    </row>
    <row r="2288" spans="1:10" x14ac:dyDescent="0.25">
      <c r="A2288" t="s">
        <v>39</v>
      </c>
      <c r="B2288" t="s">
        <v>144</v>
      </c>
      <c r="C2288" s="7" t="s">
        <v>3</v>
      </c>
      <c r="D2288" t="s">
        <v>26</v>
      </c>
      <c r="E2288" t="s">
        <v>31</v>
      </c>
      <c r="F2288" t="s">
        <v>146</v>
      </c>
      <c r="G2288">
        <v>2016</v>
      </c>
      <c r="H2288" s="9">
        <v>6.3338954914900006E-2</v>
      </c>
      <c r="I2288" s="9">
        <v>6.80699624477E-2</v>
      </c>
      <c r="J2288" s="9">
        <v>5.8669085311500002E-2</v>
      </c>
    </row>
    <row r="2289" spans="1:10" x14ac:dyDescent="0.25">
      <c r="A2289" t="s">
        <v>39</v>
      </c>
      <c r="B2289" t="s">
        <v>144</v>
      </c>
      <c r="C2289" s="7" t="s">
        <v>1</v>
      </c>
      <c r="D2289" t="s">
        <v>26</v>
      </c>
      <c r="E2289" t="s">
        <v>31</v>
      </c>
      <c r="F2289" t="s">
        <v>7</v>
      </c>
      <c r="G2289">
        <v>2016</v>
      </c>
      <c r="H2289" s="9">
        <v>14599.6954945</v>
      </c>
      <c r="I2289" s="9">
        <v>15814.356446399999</v>
      </c>
      <c r="J2289" s="9">
        <v>13519.732896</v>
      </c>
    </row>
    <row r="2290" spans="1:10" x14ac:dyDescent="0.25">
      <c r="A2290" t="s">
        <v>39</v>
      </c>
      <c r="B2290" t="s">
        <v>144</v>
      </c>
      <c r="C2290" s="7" t="s">
        <v>3</v>
      </c>
      <c r="D2290" t="s">
        <v>26</v>
      </c>
      <c r="E2290" t="s">
        <v>31</v>
      </c>
      <c r="F2290" t="s">
        <v>7</v>
      </c>
      <c r="G2290">
        <v>2016</v>
      </c>
      <c r="H2290" s="9">
        <v>6313.0581723200003</v>
      </c>
      <c r="I2290" s="9">
        <v>6782.0731953699997</v>
      </c>
      <c r="J2290" s="9">
        <v>5846.4967792300004</v>
      </c>
    </row>
    <row r="2291" spans="1:10" x14ac:dyDescent="0.25">
      <c r="A2291" t="s">
        <v>39</v>
      </c>
      <c r="B2291" t="s">
        <v>144</v>
      </c>
      <c r="C2291" s="7" t="s">
        <v>1</v>
      </c>
      <c r="D2291" t="s">
        <v>27</v>
      </c>
      <c r="E2291" t="s">
        <v>31</v>
      </c>
      <c r="F2291" t="s">
        <v>97</v>
      </c>
      <c r="G2291">
        <v>2016</v>
      </c>
      <c r="H2291" s="9">
        <v>19076.937437100001</v>
      </c>
      <c r="I2291" s="9">
        <v>20841.766985800001</v>
      </c>
      <c r="J2291" s="9">
        <v>17468.584959899999</v>
      </c>
    </row>
    <row r="2292" spans="1:10" x14ac:dyDescent="0.25">
      <c r="A2292" t="s">
        <v>39</v>
      </c>
      <c r="B2292" t="s">
        <v>144</v>
      </c>
      <c r="C2292" s="7" t="s">
        <v>3</v>
      </c>
      <c r="D2292" t="s">
        <v>27</v>
      </c>
      <c r="E2292" t="s">
        <v>31</v>
      </c>
      <c r="F2292" t="s">
        <v>97</v>
      </c>
      <c r="G2292">
        <v>2016</v>
      </c>
      <c r="H2292" s="9">
        <v>10551.2148665</v>
      </c>
      <c r="I2292" s="9">
        <v>11540.767734700001</v>
      </c>
      <c r="J2292" s="9">
        <v>9697.2913028200001</v>
      </c>
    </row>
    <row r="2293" spans="1:10" x14ac:dyDescent="0.25">
      <c r="A2293" t="s">
        <v>39</v>
      </c>
      <c r="B2293" t="s">
        <v>144</v>
      </c>
      <c r="C2293" s="7" t="s">
        <v>1</v>
      </c>
      <c r="D2293" t="s">
        <v>27</v>
      </c>
      <c r="E2293" t="s">
        <v>31</v>
      </c>
      <c r="F2293" t="s">
        <v>146</v>
      </c>
      <c r="G2293">
        <v>2016</v>
      </c>
      <c r="H2293" s="9">
        <v>0.19433413322900001</v>
      </c>
      <c r="I2293" s="9">
        <v>0.21224652110200001</v>
      </c>
      <c r="J2293" s="9">
        <v>0.17789952278599999</v>
      </c>
    </row>
    <row r="2294" spans="1:10" x14ac:dyDescent="0.25">
      <c r="A2294" t="s">
        <v>39</v>
      </c>
      <c r="B2294" t="s">
        <v>144</v>
      </c>
      <c r="C2294" s="7" t="s">
        <v>3</v>
      </c>
      <c r="D2294" t="s">
        <v>27</v>
      </c>
      <c r="E2294" t="s">
        <v>31</v>
      </c>
      <c r="F2294" t="s">
        <v>146</v>
      </c>
      <c r="G2294">
        <v>2016</v>
      </c>
      <c r="H2294" s="9">
        <v>9.1825185214599994E-2</v>
      </c>
      <c r="I2294" s="9">
        <v>0.10042223722599999</v>
      </c>
      <c r="J2294" s="9">
        <v>8.4407282423700006E-2</v>
      </c>
    </row>
    <row r="2295" spans="1:10" x14ac:dyDescent="0.25">
      <c r="A2295" t="s">
        <v>39</v>
      </c>
      <c r="B2295" t="s">
        <v>144</v>
      </c>
      <c r="C2295" s="7" t="s">
        <v>1</v>
      </c>
      <c r="D2295" t="s">
        <v>27</v>
      </c>
      <c r="E2295" t="s">
        <v>31</v>
      </c>
      <c r="F2295" t="s">
        <v>7</v>
      </c>
      <c r="G2295">
        <v>2016</v>
      </c>
      <c r="H2295" s="9">
        <v>19389.3845908</v>
      </c>
      <c r="I2295" s="9">
        <v>21183.118987099999</v>
      </c>
      <c r="J2295" s="9">
        <v>17754.6900891</v>
      </c>
    </row>
    <row r="2296" spans="1:10" x14ac:dyDescent="0.25">
      <c r="A2296" t="s">
        <v>39</v>
      </c>
      <c r="B2296" t="s">
        <v>144</v>
      </c>
      <c r="C2296" s="7" t="s">
        <v>3</v>
      </c>
      <c r="D2296" t="s">
        <v>27</v>
      </c>
      <c r="E2296" t="s">
        <v>31</v>
      </c>
      <c r="F2296" t="s">
        <v>7</v>
      </c>
      <c r="G2296">
        <v>2016</v>
      </c>
      <c r="H2296" s="9">
        <v>9166.6871841400007</v>
      </c>
      <c r="I2296" s="9">
        <v>10026.391181200001</v>
      </c>
      <c r="J2296" s="9">
        <v>8424.8152493500002</v>
      </c>
    </row>
    <row r="2297" spans="1:10" x14ac:dyDescent="0.25">
      <c r="A2297" t="s">
        <v>39</v>
      </c>
      <c r="B2297" t="s">
        <v>144</v>
      </c>
      <c r="C2297" s="7" t="s">
        <v>1</v>
      </c>
      <c r="D2297" t="s">
        <v>28</v>
      </c>
      <c r="E2297" t="s">
        <v>31</v>
      </c>
      <c r="F2297" t="s">
        <v>97</v>
      </c>
      <c r="G2297">
        <v>2016</v>
      </c>
      <c r="H2297" s="9">
        <v>21077.144973300001</v>
      </c>
      <c r="I2297" s="9">
        <v>22834.449689699999</v>
      </c>
      <c r="J2297" s="9">
        <v>19492.4236074</v>
      </c>
    </row>
    <row r="2298" spans="1:10" x14ac:dyDescent="0.25">
      <c r="A2298" t="s">
        <v>39</v>
      </c>
      <c r="B2298" t="s">
        <v>144</v>
      </c>
      <c r="C2298" s="7" t="s">
        <v>3</v>
      </c>
      <c r="D2298" t="s">
        <v>28</v>
      </c>
      <c r="E2298" t="s">
        <v>31</v>
      </c>
      <c r="F2298" t="s">
        <v>97</v>
      </c>
      <c r="G2298">
        <v>2016</v>
      </c>
      <c r="H2298" s="9">
        <v>12948.0952588</v>
      </c>
      <c r="I2298" s="9">
        <v>13993.5356441</v>
      </c>
      <c r="J2298" s="9">
        <v>11986.758436399999</v>
      </c>
    </row>
    <row r="2299" spans="1:10" x14ac:dyDescent="0.25">
      <c r="A2299" t="s">
        <v>39</v>
      </c>
      <c r="B2299" t="s">
        <v>144</v>
      </c>
      <c r="C2299" s="7" t="s">
        <v>1</v>
      </c>
      <c r="D2299" t="s">
        <v>28</v>
      </c>
      <c r="E2299" t="s">
        <v>31</v>
      </c>
      <c r="F2299" t="s">
        <v>146</v>
      </c>
      <c r="G2299">
        <v>2016</v>
      </c>
      <c r="H2299" s="9">
        <v>0.24613411446799999</v>
      </c>
      <c r="I2299" s="9">
        <v>0.26670674649100001</v>
      </c>
      <c r="J2299" s="9">
        <v>0.22765695986699999</v>
      </c>
    </row>
    <row r="2300" spans="1:10" x14ac:dyDescent="0.25">
      <c r="A2300" t="s">
        <v>39</v>
      </c>
      <c r="B2300" t="s">
        <v>144</v>
      </c>
      <c r="C2300" s="7" t="s">
        <v>3</v>
      </c>
      <c r="D2300" t="s">
        <v>28</v>
      </c>
      <c r="E2300" t="s">
        <v>31</v>
      </c>
      <c r="F2300" t="s">
        <v>146</v>
      </c>
      <c r="G2300">
        <v>2016</v>
      </c>
      <c r="H2300" s="9">
        <v>0.128750859356</v>
      </c>
      <c r="I2300" s="9">
        <v>0.13919444777600001</v>
      </c>
      <c r="J2300" s="9">
        <v>0.119200002611</v>
      </c>
    </row>
    <row r="2301" spans="1:10" x14ac:dyDescent="0.25">
      <c r="A2301" t="s">
        <v>39</v>
      </c>
      <c r="B2301" t="s">
        <v>144</v>
      </c>
      <c r="C2301" s="7" t="s">
        <v>1</v>
      </c>
      <c r="D2301" t="s">
        <v>28</v>
      </c>
      <c r="E2301" t="s">
        <v>31</v>
      </c>
      <c r="F2301" t="s">
        <v>7</v>
      </c>
      <c r="G2301">
        <v>2016</v>
      </c>
      <c r="H2301" s="9">
        <v>24583.147724999999</v>
      </c>
      <c r="I2301" s="9">
        <v>26632.765047199999</v>
      </c>
      <c r="J2301" s="9">
        <v>22734.821517100001</v>
      </c>
    </row>
    <row r="2302" spans="1:10" x14ac:dyDescent="0.25">
      <c r="A2302" t="s">
        <v>39</v>
      </c>
      <c r="B2302" t="s">
        <v>144</v>
      </c>
      <c r="C2302" s="7" t="s">
        <v>3</v>
      </c>
      <c r="D2302" t="s">
        <v>28</v>
      </c>
      <c r="E2302" t="s">
        <v>31</v>
      </c>
      <c r="F2302" t="s">
        <v>7</v>
      </c>
      <c r="G2302">
        <v>2016</v>
      </c>
      <c r="H2302" s="9">
        <v>12862.16267</v>
      </c>
      <c r="I2302" s="9">
        <v>13900.664783800001</v>
      </c>
      <c r="J2302" s="9">
        <v>11907.2059491</v>
      </c>
    </row>
    <row r="2303" spans="1:10" x14ac:dyDescent="0.25">
      <c r="A2303" t="s">
        <v>39</v>
      </c>
      <c r="B2303" t="s">
        <v>144</v>
      </c>
      <c r="C2303" s="7" t="s">
        <v>1</v>
      </c>
      <c r="D2303" t="s">
        <v>147</v>
      </c>
      <c r="E2303" t="s">
        <v>31</v>
      </c>
      <c r="F2303" t="s">
        <v>97</v>
      </c>
      <c r="G2303">
        <v>2016</v>
      </c>
      <c r="H2303" s="9">
        <v>17145.331522100001</v>
      </c>
      <c r="I2303" s="9">
        <v>18727.098043499998</v>
      </c>
      <c r="J2303" s="9">
        <v>15653.2261124</v>
      </c>
    </row>
    <row r="2304" spans="1:10" x14ac:dyDescent="0.25">
      <c r="A2304" t="s">
        <v>39</v>
      </c>
      <c r="B2304" t="s">
        <v>144</v>
      </c>
      <c r="C2304" s="7" t="s">
        <v>3</v>
      </c>
      <c r="D2304" t="s">
        <v>147</v>
      </c>
      <c r="E2304" t="s">
        <v>31</v>
      </c>
      <c r="F2304" t="s">
        <v>97</v>
      </c>
      <c r="G2304">
        <v>2016</v>
      </c>
      <c r="H2304" s="9">
        <v>12514.368168200001</v>
      </c>
      <c r="I2304" s="9">
        <v>13688.577899899999</v>
      </c>
      <c r="J2304" s="9">
        <v>11385.6251269</v>
      </c>
    </row>
    <row r="2305" spans="1:10" x14ac:dyDescent="0.25">
      <c r="A2305" t="s">
        <v>39</v>
      </c>
      <c r="B2305" t="s">
        <v>144</v>
      </c>
      <c r="C2305" s="7" t="s">
        <v>1</v>
      </c>
      <c r="D2305" t="s">
        <v>147</v>
      </c>
      <c r="E2305" t="s">
        <v>31</v>
      </c>
      <c r="F2305" t="s">
        <v>146</v>
      </c>
      <c r="G2305">
        <v>2016</v>
      </c>
      <c r="H2305" s="9">
        <v>0.28467204718400002</v>
      </c>
      <c r="I2305" s="9">
        <v>0.310934966295</v>
      </c>
      <c r="J2305" s="9">
        <v>0.25987053491899997</v>
      </c>
    </row>
    <row r="2306" spans="1:10" x14ac:dyDescent="0.25">
      <c r="A2306" t="s">
        <v>39</v>
      </c>
      <c r="B2306" t="s">
        <v>144</v>
      </c>
      <c r="C2306" s="7" t="s">
        <v>3</v>
      </c>
      <c r="D2306" t="s">
        <v>147</v>
      </c>
      <c r="E2306" t="s">
        <v>31</v>
      </c>
      <c r="F2306" t="s">
        <v>146</v>
      </c>
      <c r="G2306">
        <v>2016</v>
      </c>
      <c r="H2306" s="9">
        <v>0.16434056373299999</v>
      </c>
      <c r="I2306" s="9">
        <v>0.179766677677</v>
      </c>
      <c r="J2306" s="9">
        <v>0.14952015590500001</v>
      </c>
    </row>
    <row r="2307" spans="1:10" x14ac:dyDescent="0.25">
      <c r="A2307" t="s">
        <v>39</v>
      </c>
      <c r="B2307" t="s">
        <v>144</v>
      </c>
      <c r="C2307" s="7" t="s">
        <v>1</v>
      </c>
      <c r="D2307" t="s">
        <v>147</v>
      </c>
      <c r="E2307" t="s">
        <v>31</v>
      </c>
      <c r="F2307" t="s">
        <v>7</v>
      </c>
      <c r="G2307">
        <v>2016</v>
      </c>
      <c r="H2307" s="9">
        <v>28447.458258800001</v>
      </c>
      <c r="I2307" s="9">
        <v>31071.9182779</v>
      </c>
      <c r="J2307" s="9">
        <v>25971.763559899999</v>
      </c>
    </row>
    <row r="2308" spans="1:10" x14ac:dyDescent="0.25">
      <c r="A2308" t="s">
        <v>39</v>
      </c>
      <c r="B2308" t="s">
        <v>144</v>
      </c>
      <c r="C2308" s="7" t="s">
        <v>3</v>
      </c>
      <c r="D2308" t="s">
        <v>147</v>
      </c>
      <c r="E2308" t="s">
        <v>31</v>
      </c>
      <c r="F2308" t="s">
        <v>7</v>
      </c>
      <c r="G2308">
        <v>2016</v>
      </c>
      <c r="H2308" s="9">
        <v>16424.24266</v>
      </c>
      <c r="I2308" s="9">
        <v>17965.311718299999</v>
      </c>
      <c r="J2308" s="9">
        <v>14942.845488199901</v>
      </c>
    </row>
    <row r="2309" spans="1:10" x14ac:dyDescent="0.25">
      <c r="A2309" t="s">
        <v>39</v>
      </c>
      <c r="B2309" t="s">
        <v>144</v>
      </c>
      <c r="C2309" s="7" t="s">
        <v>1</v>
      </c>
      <c r="D2309" t="s">
        <v>148</v>
      </c>
      <c r="E2309" t="s">
        <v>31</v>
      </c>
      <c r="F2309" t="s">
        <v>97</v>
      </c>
      <c r="G2309">
        <v>2016</v>
      </c>
      <c r="H2309" s="9">
        <v>10199.915757500001</v>
      </c>
      <c r="I2309" s="9">
        <v>11405.3339283</v>
      </c>
      <c r="J2309" s="9">
        <v>9086.5634400399995</v>
      </c>
    </row>
    <row r="2310" spans="1:10" x14ac:dyDescent="0.25">
      <c r="A2310" t="s">
        <v>39</v>
      </c>
      <c r="B2310" t="s">
        <v>144</v>
      </c>
      <c r="C2310" s="7" t="s">
        <v>3</v>
      </c>
      <c r="D2310" t="s">
        <v>148</v>
      </c>
      <c r="E2310" t="s">
        <v>31</v>
      </c>
      <c r="F2310" t="s">
        <v>97</v>
      </c>
      <c r="G2310">
        <v>2016</v>
      </c>
      <c r="H2310" s="9">
        <v>9910.3202959200007</v>
      </c>
      <c r="I2310" s="9">
        <v>11069.503015800001</v>
      </c>
      <c r="J2310" s="9">
        <v>8869.1292105600005</v>
      </c>
    </row>
    <row r="2311" spans="1:10" x14ac:dyDescent="0.25">
      <c r="A2311" t="s">
        <v>39</v>
      </c>
      <c r="B2311" t="s">
        <v>144</v>
      </c>
      <c r="C2311" s="7" t="s">
        <v>1</v>
      </c>
      <c r="D2311" t="s">
        <v>148</v>
      </c>
      <c r="E2311" t="s">
        <v>31</v>
      </c>
      <c r="F2311" t="s">
        <v>146</v>
      </c>
      <c r="G2311">
        <v>2016</v>
      </c>
      <c r="H2311" s="9">
        <v>0.28851226776299999</v>
      </c>
      <c r="I2311" s="9">
        <v>0.32260080606500002</v>
      </c>
      <c r="J2311" s="9">
        <v>0.25701833765499998</v>
      </c>
    </row>
    <row r="2312" spans="1:10" x14ac:dyDescent="0.25">
      <c r="A2312" t="s">
        <v>39</v>
      </c>
      <c r="B2312" t="s">
        <v>144</v>
      </c>
      <c r="C2312" s="7" t="s">
        <v>3</v>
      </c>
      <c r="D2312" t="s">
        <v>148</v>
      </c>
      <c r="E2312" t="s">
        <v>31</v>
      </c>
      <c r="F2312" t="s">
        <v>146</v>
      </c>
      <c r="G2312">
        <v>2016</v>
      </c>
      <c r="H2312" s="9">
        <v>0.18570300690399999</v>
      </c>
      <c r="I2312" s="9">
        <v>0.207415927537</v>
      </c>
      <c r="J2312" s="9">
        <v>0.16618587246800001</v>
      </c>
    </row>
    <row r="2313" spans="1:10" x14ac:dyDescent="0.25">
      <c r="A2313" t="s">
        <v>39</v>
      </c>
      <c r="B2313" t="s">
        <v>144</v>
      </c>
      <c r="C2313" s="7" t="s">
        <v>1</v>
      </c>
      <c r="D2313" t="s">
        <v>148</v>
      </c>
      <c r="E2313" t="s">
        <v>31</v>
      </c>
      <c r="F2313" t="s">
        <v>7</v>
      </c>
      <c r="G2313">
        <v>2016</v>
      </c>
      <c r="H2313" s="9">
        <v>28838.379073799999</v>
      </c>
      <c r="I2313" s="9">
        <v>32246.476451899998</v>
      </c>
      <c r="J2313" s="9">
        <v>25690.580901900001</v>
      </c>
    </row>
    <row r="2314" spans="1:10" x14ac:dyDescent="0.25">
      <c r="A2314" t="s">
        <v>39</v>
      </c>
      <c r="B2314" t="s">
        <v>144</v>
      </c>
      <c r="C2314" s="7" t="s">
        <v>3</v>
      </c>
      <c r="D2314" t="s">
        <v>148</v>
      </c>
      <c r="E2314" t="s">
        <v>31</v>
      </c>
      <c r="F2314" t="s">
        <v>7</v>
      </c>
      <c r="G2314">
        <v>2016</v>
      </c>
      <c r="H2314" s="9">
        <v>18563.193288099999</v>
      </c>
      <c r="I2314" s="9">
        <v>20734.478598999998</v>
      </c>
      <c r="J2314" s="9">
        <v>16612.920159599998</v>
      </c>
    </row>
    <row r="2315" spans="1:10" x14ac:dyDescent="0.25">
      <c r="A2315" t="s">
        <v>39</v>
      </c>
      <c r="B2315" t="s">
        <v>144</v>
      </c>
      <c r="C2315" s="7" t="s">
        <v>1</v>
      </c>
      <c r="D2315" t="s">
        <v>149</v>
      </c>
      <c r="E2315" t="s">
        <v>31</v>
      </c>
      <c r="F2315" t="s">
        <v>97</v>
      </c>
      <c r="G2315">
        <v>2016</v>
      </c>
      <c r="H2315" s="9">
        <v>3583.4279170599998</v>
      </c>
      <c r="I2315" s="9">
        <v>4180.06662925</v>
      </c>
      <c r="J2315" s="9">
        <v>3029.3798056099999</v>
      </c>
    </row>
    <row r="2316" spans="1:10" x14ac:dyDescent="0.25">
      <c r="A2316" t="s">
        <v>39</v>
      </c>
      <c r="B2316" t="s">
        <v>144</v>
      </c>
      <c r="C2316" s="7" t="s">
        <v>3</v>
      </c>
      <c r="D2316" t="s">
        <v>149</v>
      </c>
      <c r="E2316" t="s">
        <v>31</v>
      </c>
      <c r="F2316" t="s">
        <v>97</v>
      </c>
      <c r="G2316">
        <v>2016</v>
      </c>
      <c r="H2316" s="9">
        <v>5347.3320431700004</v>
      </c>
      <c r="I2316" s="9">
        <v>6243.3081613000004</v>
      </c>
      <c r="J2316" s="9">
        <v>4542.94655831</v>
      </c>
    </row>
    <row r="2317" spans="1:10" x14ac:dyDescent="0.25">
      <c r="A2317" t="s">
        <v>39</v>
      </c>
      <c r="B2317" t="s">
        <v>144</v>
      </c>
      <c r="C2317" s="7" t="s">
        <v>1</v>
      </c>
      <c r="D2317" t="s">
        <v>149</v>
      </c>
      <c r="E2317" t="s">
        <v>31</v>
      </c>
      <c r="F2317" t="s">
        <v>146</v>
      </c>
      <c r="G2317">
        <v>2016</v>
      </c>
      <c r="H2317" s="9">
        <v>0.24295333990000001</v>
      </c>
      <c r="I2317" s="9">
        <v>0.28342116197599998</v>
      </c>
      <c r="J2317" s="9">
        <v>0.205377987017</v>
      </c>
    </row>
    <row r="2318" spans="1:10" x14ac:dyDescent="0.25">
      <c r="A2318" t="s">
        <v>39</v>
      </c>
      <c r="B2318" t="s">
        <v>144</v>
      </c>
      <c r="C2318" s="7" t="s">
        <v>3</v>
      </c>
      <c r="D2318" t="s">
        <v>149</v>
      </c>
      <c r="E2318" t="s">
        <v>31</v>
      </c>
      <c r="F2318" t="s">
        <v>146</v>
      </c>
      <c r="G2318">
        <v>2016</v>
      </c>
      <c r="H2318" s="9">
        <v>0.17238337798200001</v>
      </c>
      <c r="I2318" s="9">
        <v>0.201265702391</v>
      </c>
      <c r="J2318" s="9">
        <v>0.146444454104</v>
      </c>
    </row>
    <row r="2319" spans="1:10" x14ac:dyDescent="0.25">
      <c r="A2319" t="s">
        <v>39</v>
      </c>
      <c r="B2319" t="s">
        <v>144</v>
      </c>
      <c r="C2319" s="7" t="s">
        <v>1</v>
      </c>
      <c r="D2319" t="s">
        <v>149</v>
      </c>
      <c r="E2319" t="s">
        <v>31</v>
      </c>
      <c r="F2319" t="s">
        <v>7</v>
      </c>
      <c r="G2319">
        <v>2016</v>
      </c>
      <c r="H2319" s="9">
        <v>24286.817423</v>
      </c>
      <c r="I2319" s="9">
        <v>28330.558724999999</v>
      </c>
      <c r="J2319" s="9">
        <v>20531.7355188</v>
      </c>
    </row>
    <row r="2320" spans="1:10" x14ac:dyDescent="0.25">
      <c r="A2320" t="s">
        <v>39</v>
      </c>
      <c r="B2320" t="s">
        <v>144</v>
      </c>
      <c r="C2320" s="7" t="s">
        <v>3</v>
      </c>
      <c r="D2320" t="s">
        <v>149</v>
      </c>
      <c r="E2320" t="s">
        <v>31</v>
      </c>
      <c r="F2320" t="s">
        <v>7</v>
      </c>
      <c r="G2320">
        <v>2016</v>
      </c>
      <c r="H2320" s="9">
        <v>17233.552870399999</v>
      </c>
      <c r="I2320" s="9">
        <v>20121.133383</v>
      </c>
      <c r="J2320" s="9">
        <v>14641.1535823999</v>
      </c>
    </row>
    <row r="2321" spans="1:10" x14ac:dyDescent="0.25">
      <c r="A2321" t="s">
        <v>39</v>
      </c>
      <c r="B2321" t="s">
        <v>144</v>
      </c>
      <c r="C2321" s="7" t="s">
        <v>1</v>
      </c>
      <c r="D2321" t="s">
        <v>150</v>
      </c>
      <c r="E2321" t="s">
        <v>31</v>
      </c>
      <c r="F2321" t="s">
        <v>97</v>
      </c>
      <c r="G2321">
        <v>2016</v>
      </c>
      <c r="H2321" s="9">
        <v>438.39142248899998</v>
      </c>
      <c r="I2321" s="9">
        <v>530.61657163899997</v>
      </c>
      <c r="J2321" s="9">
        <v>367.86960520000002</v>
      </c>
    </row>
    <row r="2322" spans="1:10" x14ac:dyDescent="0.25">
      <c r="A2322" t="s">
        <v>39</v>
      </c>
      <c r="B2322" t="s">
        <v>144</v>
      </c>
      <c r="C2322" s="7" t="s">
        <v>3</v>
      </c>
      <c r="D2322" t="s">
        <v>150</v>
      </c>
      <c r="E2322" t="s">
        <v>31</v>
      </c>
      <c r="F2322" t="s">
        <v>97</v>
      </c>
      <c r="G2322">
        <v>2016</v>
      </c>
      <c r="H2322" s="9">
        <v>1217.01287217</v>
      </c>
      <c r="I2322" s="9">
        <v>1514.7596097999999</v>
      </c>
      <c r="J2322" s="9">
        <v>1007.12795577</v>
      </c>
    </row>
    <row r="2323" spans="1:10" x14ac:dyDescent="0.25">
      <c r="A2323" t="s">
        <v>39</v>
      </c>
      <c r="B2323" t="s">
        <v>144</v>
      </c>
      <c r="C2323" s="7" t="s">
        <v>1</v>
      </c>
      <c r="D2323" t="s">
        <v>150</v>
      </c>
      <c r="E2323" t="s">
        <v>31</v>
      </c>
      <c r="F2323" t="s">
        <v>146</v>
      </c>
      <c r="G2323">
        <v>2016</v>
      </c>
      <c r="H2323" s="9">
        <v>0.161090659724</v>
      </c>
      <c r="I2323" s="9">
        <v>0.19501156553499999</v>
      </c>
      <c r="J2323" s="9">
        <v>0.13517316679999999</v>
      </c>
    </row>
    <row r="2324" spans="1:10" x14ac:dyDescent="0.25">
      <c r="A2324" t="s">
        <v>39</v>
      </c>
      <c r="B2324" t="s">
        <v>144</v>
      </c>
      <c r="C2324" s="7" t="s">
        <v>3</v>
      </c>
      <c r="D2324" t="s">
        <v>150</v>
      </c>
      <c r="E2324" t="s">
        <v>31</v>
      </c>
      <c r="F2324" t="s">
        <v>146</v>
      </c>
      <c r="G2324">
        <v>2016</v>
      </c>
      <c r="H2324" s="9">
        <v>0.133327687985</v>
      </c>
      <c r="I2324" s="9">
        <v>0.16595576036000001</v>
      </c>
      <c r="J2324" s="9">
        <v>0.110328343656</v>
      </c>
    </row>
    <row r="2325" spans="1:10" x14ac:dyDescent="0.25">
      <c r="A2325" t="s">
        <v>39</v>
      </c>
      <c r="B2325" t="s">
        <v>144</v>
      </c>
      <c r="C2325" s="7" t="s">
        <v>1</v>
      </c>
      <c r="D2325" t="s">
        <v>150</v>
      </c>
      <c r="E2325" t="s">
        <v>31</v>
      </c>
      <c r="F2325" t="s">
        <v>7</v>
      </c>
      <c r="G2325">
        <v>2016</v>
      </c>
      <c r="H2325" s="9">
        <v>16101.556715999999</v>
      </c>
      <c r="I2325" s="9">
        <v>19488.868587299999</v>
      </c>
      <c r="J2325" s="9">
        <v>13511.380488700001</v>
      </c>
    </row>
    <row r="2326" spans="1:10" x14ac:dyDescent="0.25">
      <c r="A2326" t="s">
        <v>39</v>
      </c>
      <c r="B2326" t="s">
        <v>144</v>
      </c>
      <c r="C2326" s="7" t="s">
        <v>3</v>
      </c>
      <c r="D2326" t="s">
        <v>150</v>
      </c>
      <c r="E2326" t="s">
        <v>31</v>
      </c>
      <c r="F2326" t="s">
        <v>7</v>
      </c>
      <c r="G2326">
        <v>2016</v>
      </c>
      <c r="H2326" s="9">
        <v>13328.9673513</v>
      </c>
      <c r="I2326" s="9">
        <v>16589.948919799899</v>
      </c>
      <c r="J2326" s="9">
        <v>11030.265947</v>
      </c>
    </row>
    <row r="2327" spans="1:10" x14ac:dyDescent="0.25">
      <c r="A2327" t="s">
        <v>39</v>
      </c>
      <c r="B2327" t="s">
        <v>144</v>
      </c>
      <c r="C2327" s="7" t="s">
        <v>1</v>
      </c>
      <c r="D2327" t="s">
        <v>145</v>
      </c>
      <c r="E2327" t="s">
        <v>32</v>
      </c>
      <c r="F2327" t="s">
        <v>97</v>
      </c>
      <c r="G2327">
        <v>2016</v>
      </c>
      <c r="H2327" s="9">
        <v>19.751173443700001</v>
      </c>
      <c r="I2327" s="9">
        <v>25.7791597252</v>
      </c>
      <c r="J2327" s="9">
        <v>14.0524097842</v>
      </c>
    </row>
    <row r="2328" spans="1:10" x14ac:dyDescent="0.25">
      <c r="A2328" t="s">
        <v>39</v>
      </c>
      <c r="B2328" t="s">
        <v>144</v>
      </c>
      <c r="C2328" s="7" t="s">
        <v>3</v>
      </c>
      <c r="D2328" t="s">
        <v>145</v>
      </c>
      <c r="E2328" t="s">
        <v>32</v>
      </c>
      <c r="F2328" t="s">
        <v>97</v>
      </c>
      <c r="G2328">
        <v>2016</v>
      </c>
      <c r="H2328" s="9">
        <v>21.505666697799999</v>
      </c>
      <c r="I2328" s="9">
        <v>28.118503625599999</v>
      </c>
      <c r="J2328" s="9">
        <v>15.292755101199999</v>
      </c>
    </row>
    <row r="2329" spans="1:10" x14ac:dyDescent="0.25">
      <c r="A2329" t="s">
        <v>39</v>
      </c>
      <c r="B2329" t="s">
        <v>144</v>
      </c>
      <c r="C2329" s="7" t="s">
        <v>1</v>
      </c>
      <c r="D2329" t="s">
        <v>145</v>
      </c>
      <c r="E2329" t="s">
        <v>32</v>
      </c>
      <c r="F2329" t="s">
        <v>146</v>
      </c>
      <c r="G2329">
        <v>2016</v>
      </c>
      <c r="H2329" s="9">
        <v>9.9736108071099997E-5</v>
      </c>
      <c r="I2329" s="9">
        <v>1.3027931944500001E-4</v>
      </c>
      <c r="J2329" s="9">
        <v>7.1400813956199995E-5</v>
      </c>
    </row>
    <row r="2330" spans="1:10" x14ac:dyDescent="0.25">
      <c r="A2330" t="s">
        <v>39</v>
      </c>
      <c r="B2330" t="s">
        <v>144</v>
      </c>
      <c r="C2330" s="7" t="s">
        <v>3</v>
      </c>
      <c r="D2330" t="s">
        <v>145</v>
      </c>
      <c r="E2330" t="s">
        <v>32</v>
      </c>
      <c r="F2330" t="s">
        <v>146</v>
      </c>
      <c r="G2330">
        <v>2016</v>
      </c>
      <c r="H2330" s="9">
        <v>1.01915731722E-4</v>
      </c>
      <c r="I2330" s="9">
        <v>1.3242296554399999E-4</v>
      </c>
      <c r="J2330" s="9">
        <v>7.3683771641300003E-5</v>
      </c>
    </row>
    <row r="2331" spans="1:10" x14ac:dyDescent="0.25">
      <c r="A2331" t="s">
        <v>39</v>
      </c>
      <c r="B2331" t="s">
        <v>144</v>
      </c>
      <c r="C2331" s="7" t="s">
        <v>1</v>
      </c>
      <c r="D2331" t="s">
        <v>145</v>
      </c>
      <c r="E2331" t="s">
        <v>32</v>
      </c>
      <c r="F2331" t="s">
        <v>7</v>
      </c>
      <c r="G2331">
        <v>2016</v>
      </c>
      <c r="H2331" s="9">
        <v>5.8968779488200003</v>
      </c>
      <c r="I2331" s="9">
        <v>7.6965836463199997</v>
      </c>
      <c r="J2331" s="9">
        <v>4.1954644173600002</v>
      </c>
    </row>
    <row r="2332" spans="1:10" x14ac:dyDescent="0.25">
      <c r="A2332" t="s">
        <v>39</v>
      </c>
      <c r="B2332" t="s">
        <v>144</v>
      </c>
      <c r="C2332" s="7" t="s">
        <v>3</v>
      </c>
      <c r="D2332" t="s">
        <v>145</v>
      </c>
      <c r="E2332" t="s">
        <v>32</v>
      </c>
      <c r="F2332" t="s">
        <v>7</v>
      </c>
      <c r="G2332">
        <v>2016</v>
      </c>
      <c r="H2332" s="9">
        <v>6.7723476798100002</v>
      </c>
      <c r="I2332" s="9">
        <v>8.8547955970999901</v>
      </c>
      <c r="J2332" s="9">
        <v>4.8158402147199997</v>
      </c>
    </row>
    <row r="2333" spans="1:10" x14ac:dyDescent="0.25">
      <c r="A2333" t="s">
        <v>39</v>
      </c>
      <c r="B2333" t="s">
        <v>144</v>
      </c>
      <c r="C2333" s="7" t="s">
        <v>1</v>
      </c>
      <c r="D2333" t="s">
        <v>14</v>
      </c>
      <c r="E2333" t="s">
        <v>32</v>
      </c>
      <c r="F2333" t="s">
        <v>97</v>
      </c>
      <c r="G2333">
        <v>2016</v>
      </c>
      <c r="H2333" s="9">
        <v>58.474109458900003</v>
      </c>
      <c r="I2333" s="9">
        <v>79.645543986099995</v>
      </c>
      <c r="J2333" s="9">
        <v>39.703420107100001</v>
      </c>
    </row>
    <row r="2334" spans="1:10" x14ac:dyDescent="0.25">
      <c r="A2334" t="s">
        <v>39</v>
      </c>
      <c r="B2334" t="s">
        <v>144</v>
      </c>
      <c r="C2334" s="7" t="s">
        <v>3</v>
      </c>
      <c r="D2334" t="s">
        <v>14</v>
      </c>
      <c r="E2334" t="s">
        <v>32</v>
      </c>
      <c r="F2334" t="s">
        <v>97</v>
      </c>
      <c r="G2334">
        <v>2016</v>
      </c>
      <c r="H2334" s="9">
        <v>63.626743662899997</v>
      </c>
      <c r="I2334" s="9">
        <v>86.020627774800005</v>
      </c>
      <c r="J2334" s="9">
        <v>43.477484411200003</v>
      </c>
    </row>
    <row r="2335" spans="1:10" x14ac:dyDescent="0.25">
      <c r="A2335" t="s">
        <v>39</v>
      </c>
      <c r="B2335" t="s">
        <v>144</v>
      </c>
      <c r="C2335" s="7" t="s">
        <v>1</v>
      </c>
      <c r="D2335" t="s">
        <v>14</v>
      </c>
      <c r="E2335" t="s">
        <v>32</v>
      </c>
      <c r="F2335" t="s">
        <v>146</v>
      </c>
      <c r="G2335">
        <v>2016</v>
      </c>
      <c r="H2335" s="9">
        <v>2.6776271374500001E-4</v>
      </c>
      <c r="I2335" s="9">
        <v>3.6361488701899998E-4</v>
      </c>
      <c r="J2335" s="9">
        <v>1.80159851396E-4</v>
      </c>
    </row>
    <row r="2336" spans="1:10" x14ac:dyDescent="0.25">
      <c r="A2336" t="s">
        <v>39</v>
      </c>
      <c r="B2336" t="s">
        <v>144</v>
      </c>
      <c r="C2336" s="7" t="s">
        <v>3</v>
      </c>
      <c r="D2336" t="s">
        <v>14</v>
      </c>
      <c r="E2336" t="s">
        <v>32</v>
      </c>
      <c r="F2336" t="s">
        <v>146</v>
      </c>
      <c r="G2336">
        <v>2016</v>
      </c>
      <c r="H2336" s="9">
        <v>2.9416870992399999E-4</v>
      </c>
      <c r="I2336" s="9">
        <v>3.96193981831E-4</v>
      </c>
      <c r="J2336" s="9">
        <v>2.0049487849199999E-4</v>
      </c>
    </row>
    <row r="2337" spans="1:10" x14ac:dyDescent="0.25">
      <c r="A2337" t="s">
        <v>39</v>
      </c>
      <c r="B2337" t="s">
        <v>144</v>
      </c>
      <c r="C2337" s="7" t="s">
        <v>1</v>
      </c>
      <c r="D2337" t="s">
        <v>14</v>
      </c>
      <c r="E2337" t="s">
        <v>32</v>
      </c>
      <c r="F2337" t="s">
        <v>7</v>
      </c>
      <c r="G2337">
        <v>2016</v>
      </c>
      <c r="H2337" s="9">
        <v>20.790993517</v>
      </c>
      <c r="I2337" s="9">
        <v>28.318686748600001</v>
      </c>
      <c r="J2337" s="9">
        <v>14.116906741899999</v>
      </c>
    </row>
    <row r="2338" spans="1:10" x14ac:dyDescent="0.25">
      <c r="A2338" t="s">
        <v>39</v>
      </c>
      <c r="B2338" t="s">
        <v>144</v>
      </c>
      <c r="C2338" s="7" t="s">
        <v>3</v>
      </c>
      <c r="D2338" t="s">
        <v>14</v>
      </c>
      <c r="E2338" t="s">
        <v>32</v>
      </c>
      <c r="F2338" t="s">
        <v>7</v>
      </c>
      <c r="G2338">
        <v>2016</v>
      </c>
      <c r="H2338" s="9">
        <v>23.622542876699999</v>
      </c>
      <c r="I2338" s="9">
        <v>31.936664536199999</v>
      </c>
      <c r="J2338" s="9">
        <v>16.1417775066</v>
      </c>
    </row>
    <row r="2339" spans="1:10" x14ac:dyDescent="0.25">
      <c r="A2339" t="s">
        <v>39</v>
      </c>
      <c r="B2339" t="s">
        <v>144</v>
      </c>
      <c r="C2339" s="7" t="s">
        <v>1</v>
      </c>
      <c r="D2339" t="s">
        <v>15</v>
      </c>
      <c r="E2339" t="s">
        <v>32</v>
      </c>
      <c r="F2339" t="s">
        <v>97</v>
      </c>
      <c r="G2339">
        <v>2016</v>
      </c>
      <c r="H2339" s="9">
        <v>95.192078886199994</v>
      </c>
      <c r="I2339" s="9">
        <v>124.120619426</v>
      </c>
      <c r="J2339" s="9">
        <v>71.067982769599993</v>
      </c>
    </row>
    <row r="2340" spans="1:10" x14ac:dyDescent="0.25">
      <c r="A2340" t="s">
        <v>39</v>
      </c>
      <c r="B2340" t="s">
        <v>144</v>
      </c>
      <c r="C2340" s="7" t="s">
        <v>3</v>
      </c>
      <c r="D2340" t="s">
        <v>15</v>
      </c>
      <c r="E2340" t="s">
        <v>32</v>
      </c>
      <c r="F2340" t="s">
        <v>97</v>
      </c>
      <c r="G2340">
        <v>2016</v>
      </c>
      <c r="H2340" s="9">
        <v>101.908202946</v>
      </c>
      <c r="I2340" s="9">
        <v>131.65202790399999</v>
      </c>
      <c r="J2340" s="9">
        <v>77.214310964899994</v>
      </c>
    </row>
    <row r="2341" spans="1:10" x14ac:dyDescent="0.25">
      <c r="A2341" t="s">
        <v>39</v>
      </c>
      <c r="B2341" t="s">
        <v>144</v>
      </c>
      <c r="C2341" s="7" t="s">
        <v>1</v>
      </c>
      <c r="D2341" t="s">
        <v>15</v>
      </c>
      <c r="E2341" t="s">
        <v>32</v>
      </c>
      <c r="F2341" t="s">
        <v>146</v>
      </c>
      <c r="G2341">
        <v>2016</v>
      </c>
      <c r="H2341" s="9">
        <v>4.6454718296000001E-4</v>
      </c>
      <c r="I2341" s="9">
        <v>6.0738509693499996E-4</v>
      </c>
      <c r="J2341" s="9">
        <v>3.4787358220099998E-4</v>
      </c>
    </row>
    <row r="2342" spans="1:10" x14ac:dyDescent="0.25">
      <c r="A2342" t="s">
        <v>39</v>
      </c>
      <c r="B2342" t="s">
        <v>144</v>
      </c>
      <c r="C2342" s="7" t="s">
        <v>3</v>
      </c>
      <c r="D2342" t="s">
        <v>15</v>
      </c>
      <c r="E2342" t="s">
        <v>32</v>
      </c>
      <c r="F2342" t="s">
        <v>146</v>
      </c>
      <c r="G2342">
        <v>2016</v>
      </c>
      <c r="H2342" s="9">
        <v>4.9690106557300005E-4</v>
      </c>
      <c r="I2342" s="9">
        <v>6.4286065986799996E-4</v>
      </c>
      <c r="J2342" s="9">
        <v>3.7460305953500002E-4</v>
      </c>
    </row>
    <row r="2343" spans="1:10" x14ac:dyDescent="0.25">
      <c r="A2343" t="s">
        <v>39</v>
      </c>
      <c r="B2343" t="s">
        <v>144</v>
      </c>
      <c r="C2343" s="7" t="s">
        <v>1</v>
      </c>
      <c r="D2343" t="s">
        <v>15</v>
      </c>
      <c r="E2343" t="s">
        <v>32</v>
      </c>
      <c r="F2343" t="s">
        <v>7</v>
      </c>
      <c r="G2343">
        <v>2016</v>
      </c>
      <c r="H2343" s="9">
        <v>39.964425865300001</v>
      </c>
      <c r="I2343" s="9">
        <v>52.109475404199998</v>
      </c>
      <c r="J2343" s="9">
        <v>29.836422967400001</v>
      </c>
    </row>
    <row r="2344" spans="1:10" x14ac:dyDescent="0.25">
      <c r="A2344" t="s">
        <v>39</v>
      </c>
      <c r="B2344" t="s">
        <v>144</v>
      </c>
      <c r="C2344" s="7" t="s">
        <v>3</v>
      </c>
      <c r="D2344" t="s">
        <v>15</v>
      </c>
      <c r="E2344" t="s">
        <v>32</v>
      </c>
      <c r="F2344" t="s">
        <v>7</v>
      </c>
      <c r="G2344">
        <v>2016</v>
      </c>
      <c r="H2344" s="9">
        <v>44.768030585399998</v>
      </c>
      <c r="I2344" s="9">
        <v>57.8344219743</v>
      </c>
      <c r="J2344" s="9">
        <v>33.920062713</v>
      </c>
    </row>
    <row r="2345" spans="1:10" x14ac:dyDescent="0.25">
      <c r="A2345" t="s">
        <v>39</v>
      </c>
      <c r="B2345" t="s">
        <v>144</v>
      </c>
      <c r="C2345" s="7" t="s">
        <v>1</v>
      </c>
      <c r="D2345" t="s">
        <v>16</v>
      </c>
      <c r="E2345" t="s">
        <v>32</v>
      </c>
      <c r="F2345" t="s">
        <v>97</v>
      </c>
      <c r="G2345">
        <v>2016</v>
      </c>
      <c r="H2345" s="9">
        <v>148.482393511</v>
      </c>
      <c r="I2345" s="9">
        <v>190.298015706</v>
      </c>
      <c r="J2345" s="9">
        <v>116.51866250099999</v>
      </c>
    </row>
    <row r="2346" spans="1:10" x14ac:dyDescent="0.25">
      <c r="A2346" t="s">
        <v>39</v>
      </c>
      <c r="B2346" t="s">
        <v>144</v>
      </c>
      <c r="C2346" s="7" t="s">
        <v>3</v>
      </c>
      <c r="D2346" t="s">
        <v>16</v>
      </c>
      <c r="E2346" t="s">
        <v>32</v>
      </c>
      <c r="F2346" t="s">
        <v>97</v>
      </c>
      <c r="G2346">
        <v>2016</v>
      </c>
      <c r="H2346" s="9">
        <v>158.17440884000001</v>
      </c>
      <c r="I2346" s="9">
        <v>202.098168507</v>
      </c>
      <c r="J2346" s="9">
        <v>125.43545425400001</v>
      </c>
    </row>
    <row r="2347" spans="1:10" x14ac:dyDescent="0.25">
      <c r="A2347" t="s">
        <v>39</v>
      </c>
      <c r="B2347" t="s">
        <v>144</v>
      </c>
      <c r="C2347" s="7" t="s">
        <v>1</v>
      </c>
      <c r="D2347" t="s">
        <v>16</v>
      </c>
      <c r="E2347" t="s">
        <v>32</v>
      </c>
      <c r="F2347" t="s">
        <v>146</v>
      </c>
      <c r="G2347">
        <v>2016</v>
      </c>
      <c r="H2347" s="9">
        <v>6.5646004654899999E-4</v>
      </c>
      <c r="I2347" s="9">
        <v>8.3944479150699998E-4</v>
      </c>
      <c r="J2347" s="9">
        <v>5.1299843739300004E-4</v>
      </c>
    </row>
    <row r="2348" spans="1:10" x14ac:dyDescent="0.25">
      <c r="A2348" t="s">
        <v>39</v>
      </c>
      <c r="B2348" t="s">
        <v>144</v>
      </c>
      <c r="C2348" s="7" t="s">
        <v>3</v>
      </c>
      <c r="D2348" t="s">
        <v>16</v>
      </c>
      <c r="E2348" t="s">
        <v>32</v>
      </c>
      <c r="F2348" t="s">
        <v>146</v>
      </c>
      <c r="G2348">
        <v>2016</v>
      </c>
      <c r="H2348" s="9">
        <v>7.0799765661300001E-4</v>
      </c>
      <c r="I2348" s="9">
        <v>9.0025543949000004E-4</v>
      </c>
      <c r="J2348" s="9">
        <v>5.6160481482199996E-4</v>
      </c>
    </row>
    <row r="2349" spans="1:10" x14ac:dyDescent="0.25">
      <c r="A2349" t="s">
        <v>39</v>
      </c>
      <c r="B2349" t="s">
        <v>144</v>
      </c>
      <c r="C2349" s="7" t="s">
        <v>1</v>
      </c>
      <c r="D2349" t="s">
        <v>16</v>
      </c>
      <c r="E2349" t="s">
        <v>32</v>
      </c>
      <c r="F2349" t="s">
        <v>7</v>
      </c>
      <c r="G2349">
        <v>2016</v>
      </c>
      <c r="H2349" s="9">
        <v>59.905454815200002</v>
      </c>
      <c r="I2349" s="9">
        <v>76.776033250399905</v>
      </c>
      <c r="J2349" s="9">
        <v>47.009637348299997</v>
      </c>
    </row>
    <row r="2350" spans="1:10" x14ac:dyDescent="0.25">
      <c r="A2350" t="s">
        <v>39</v>
      </c>
      <c r="B2350" t="s">
        <v>144</v>
      </c>
      <c r="C2350" s="7" t="s">
        <v>3</v>
      </c>
      <c r="D2350" t="s">
        <v>16</v>
      </c>
      <c r="E2350" t="s">
        <v>32</v>
      </c>
      <c r="F2350" t="s">
        <v>7</v>
      </c>
      <c r="G2350">
        <v>2016</v>
      </c>
      <c r="H2350" s="9">
        <v>67.908374606600006</v>
      </c>
      <c r="I2350" s="9">
        <v>86.765983416500006</v>
      </c>
      <c r="J2350" s="9">
        <v>53.852692599900003</v>
      </c>
    </row>
    <row r="2351" spans="1:10" x14ac:dyDescent="0.25">
      <c r="A2351" t="s">
        <v>39</v>
      </c>
      <c r="B2351" t="s">
        <v>144</v>
      </c>
      <c r="C2351" s="7" t="s">
        <v>1</v>
      </c>
      <c r="D2351" t="s">
        <v>17</v>
      </c>
      <c r="E2351" t="s">
        <v>32</v>
      </c>
      <c r="F2351" t="s">
        <v>97</v>
      </c>
      <c r="G2351">
        <v>2016</v>
      </c>
      <c r="H2351" s="9">
        <v>237.948429963</v>
      </c>
      <c r="I2351" s="9">
        <v>298.695897973</v>
      </c>
      <c r="J2351" s="9">
        <v>192.93384010400001</v>
      </c>
    </row>
    <row r="2352" spans="1:10" x14ac:dyDescent="0.25">
      <c r="A2352" t="s">
        <v>39</v>
      </c>
      <c r="B2352" t="s">
        <v>144</v>
      </c>
      <c r="C2352" s="7" t="s">
        <v>3</v>
      </c>
      <c r="D2352" t="s">
        <v>17</v>
      </c>
      <c r="E2352" t="s">
        <v>32</v>
      </c>
      <c r="F2352" t="s">
        <v>97</v>
      </c>
      <c r="G2352">
        <v>2016</v>
      </c>
      <c r="H2352" s="9">
        <v>280.70017064000001</v>
      </c>
      <c r="I2352" s="9">
        <v>350.278835609</v>
      </c>
      <c r="J2352" s="9">
        <v>228.70480651299999</v>
      </c>
    </row>
    <row r="2353" spans="1:10" x14ac:dyDescent="0.25">
      <c r="A2353" t="s">
        <v>39</v>
      </c>
      <c r="B2353" t="s">
        <v>144</v>
      </c>
      <c r="C2353" s="7" t="s">
        <v>1</v>
      </c>
      <c r="D2353" t="s">
        <v>17</v>
      </c>
      <c r="E2353" t="s">
        <v>32</v>
      </c>
      <c r="F2353" t="s">
        <v>146</v>
      </c>
      <c r="G2353">
        <v>2016</v>
      </c>
      <c r="H2353" s="9">
        <v>9.0216811887199998E-4</v>
      </c>
      <c r="I2353" s="9">
        <v>1.1283100712799999E-3</v>
      </c>
      <c r="J2353" s="9">
        <v>7.2824321157499998E-4</v>
      </c>
    </row>
    <row r="2354" spans="1:10" x14ac:dyDescent="0.25">
      <c r="A2354" t="s">
        <v>39</v>
      </c>
      <c r="B2354" t="s">
        <v>144</v>
      </c>
      <c r="C2354" s="7" t="s">
        <v>3</v>
      </c>
      <c r="D2354" t="s">
        <v>17</v>
      </c>
      <c r="E2354" t="s">
        <v>32</v>
      </c>
      <c r="F2354" t="s">
        <v>146</v>
      </c>
      <c r="G2354">
        <v>2016</v>
      </c>
      <c r="H2354" s="9">
        <v>9.6077836507700001E-4</v>
      </c>
      <c r="I2354" s="9">
        <v>1.1961098752900001E-3</v>
      </c>
      <c r="J2354" s="9">
        <v>7.8167365193100005E-4</v>
      </c>
    </row>
    <row r="2355" spans="1:10" x14ac:dyDescent="0.25">
      <c r="A2355" t="s">
        <v>39</v>
      </c>
      <c r="B2355" t="s">
        <v>144</v>
      </c>
      <c r="C2355" s="7" t="s">
        <v>1</v>
      </c>
      <c r="D2355" t="s">
        <v>17</v>
      </c>
      <c r="E2355" t="s">
        <v>32</v>
      </c>
      <c r="F2355" t="s">
        <v>7</v>
      </c>
      <c r="G2355">
        <v>2016</v>
      </c>
      <c r="H2355" s="9">
        <v>80.691596397200001</v>
      </c>
      <c r="I2355" s="9">
        <v>101.291901142</v>
      </c>
      <c r="J2355" s="9">
        <v>65.426527754299997</v>
      </c>
    </row>
    <row r="2356" spans="1:10" x14ac:dyDescent="0.25">
      <c r="A2356" t="s">
        <v>39</v>
      </c>
      <c r="B2356" t="s">
        <v>144</v>
      </c>
      <c r="C2356" s="7" t="s">
        <v>3</v>
      </c>
      <c r="D2356" t="s">
        <v>17</v>
      </c>
      <c r="E2356" t="s">
        <v>32</v>
      </c>
      <c r="F2356" t="s">
        <v>7</v>
      </c>
      <c r="G2356">
        <v>2016</v>
      </c>
      <c r="H2356" s="9">
        <v>93.192404572699999</v>
      </c>
      <c r="I2356" s="9">
        <v>116.29250843299999</v>
      </c>
      <c r="J2356" s="9">
        <v>75.929953329300005</v>
      </c>
    </row>
    <row r="2357" spans="1:10" x14ac:dyDescent="0.25">
      <c r="A2357" t="s">
        <v>39</v>
      </c>
      <c r="B2357" t="s">
        <v>144</v>
      </c>
      <c r="C2357" s="7" t="s">
        <v>1</v>
      </c>
      <c r="D2357" t="s">
        <v>18</v>
      </c>
      <c r="E2357" t="s">
        <v>32</v>
      </c>
      <c r="F2357" t="s">
        <v>97</v>
      </c>
      <c r="G2357">
        <v>2016</v>
      </c>
      <c r="H2357" s="9">
        <v>431.72243256899998</v>
      </c>
      <c r="I2357" s="9">
        <v>522.99109614099996</v>
      </c>
      <c r="J2357" s="9">
        <v>350.28496556200002</v>
      </c>
    </row>
    <row r="2358" spans="1:10" x14ac:dyDescent="0.25">
      <c r="A2358" t="s">
        <v>39</v>
      </c>
      <c r="B2358" t="s">
        <v>144</v>
      </c>
      <c r="C2358" s="7" t="s">
        <v>3</v>
      </c>
      <c r="D2358" t="s">
        <v>18</v>
      </c>
      <c r="E2358" t="s">
        <v>32</v>
      </c>
      <c r="F2358" t="s">
        <v>97</v>
      </c>
      <c r="G2358">
        <v>2016</v>
      </c>
      <c r="H2358" s="9">
        <v>524.87108811300004</v>
      </c>
      <c r="I2358" s="9">
        <v>634.20565914600002</v>
      </c>
      <c r="J2358" s="9">
        <v>429.036817649</v>
      </c>
    </row>
    <row r="2359" spans="1:10" x14ac:dyDescent="0.25">
      <c r="A2359" t="s">
        <v>39</v>
      </c>
      <c r="B2359" t="s">
        <v>144</v>
      </c>
      <c r="C2359" s="7" t="s">
        <v>1</v>
      </c>
      <c r="D2359" t="s">
        <v>18</v>
      </c>
      <c r="E2359" t="s">
        <v>32</v>
      </c>
      <c r="F2359" t="s">
        <v>146</v>
      </c>
      <c r="G2359">
        <v>2016</v>
      </c>
      <c r="H2359" s="9">
        <v>1.13635094083E-3</v>
      </c>
      <c r="I2359" s="9">
        <v>1.37825662998E-3</v>
      </c>
      <c r="J2359" s="9">
        <v>9.2185176881900001E-4</v>
      </c>
    </row>
    <row r="2360" spans="1:10" x14ac:dyDescent="0.25">
      <c r="A2360" t="s">
        <v>39</v>
      </c>
      <c r="B2360" t="s">
        <v>144</v>
      </c>
      <c r="C2360" s="7" t="s">
        <v>3</v>
      </c>
      <c r="D2360" t="s">
        <v>18</v>
      </c>
      <c r="E2360" t="s">
        <v>32</v>
      </c>
      <c r="F2360" t="s">
        <v>146</v>
      </c>
      <c r="G2360">
        <v>2016</v>
      </c>
      <c r="H2360" s="9">
        <v>1.2525862881300001E-3</v>
      </c>
      <c r="I2360" s="9">
        <v>1.5135457351E-3</v>
      </c>
      <c r="J2360" s="9">
        <v>1.02294926371E-3</v>
      </c>
    </row>
    <row r="2361" spans="1:10" x14ac:dyDescent="0.25">
      <c r="A2361" t="s">
        <v>39</v>
      </c>
      <c r="B2361" t="s">
        <v>144</v>
      </c>
      <c r="C2361" s="7" t="s">
        <v>1</v>
      </c>
      <c r="D2361" t="s">
        <v>18</v>
      </c>
      <c r="E2361" t="s">
        <v>32</v>
      </c>
      <c r="F2361" t="s">
        <v>7</v>
      </c>
      <c r="G2361">
        <v>2016</v>
      </c>
      <c r="H2361" s="9">
        <v>105.051718819</v>
      </c>
      <c r="I2361" s="9">
        <v>127.26027056300001</v>
      </c>
      <c r="J2361" s="9">
        <v>85.235408060500006</v>
      </c>
    </row>
    <row r="2362" spans="1:10" x14ac:dyDescent="0.25">
      <c r="A2362" t="s">
        <v>39</v>
      </c>
      <c r="B2362" t="s">
        <v>144</v>
      </c>
      <c r="C2362" s="7" t="s">
        <v>3</v>
      </c>
      <c r="D2362" t="s">
        <v>18</v>
      </c>
      <c r="E2362" t="s">
        <v>32</v>
      </c>
      <c r="F2362" t="s">
        <v>7</v>
      </c>
      <c r="G2362">
        <v>2016</v>
      </c>
      <c r="H2362" s="9">
        <v>122.852969648</v>
      </c>
      <c r="I2362" s="9">
        <v>148.444161544</v>
      </c>
      <c r="J2362" s="9">
        <v>100.421700356999</v>
      </c>
    </row>
    <row r="2363" spans="1:10" x14ac:dyDescent="0.25">
      <c r="A2363" t="s">
        <v>39</v>
      </c>
      <c r="B2363" t="s">
        <v>144</v>
      </c>
      <c r="C2363" s="7" t="s">
        <v>1</v>
      </c>
      <c r="D2363" t="s">
        <v>19</v>
      </c>
      <c r="E2363" t="s">
        <v>32</v>
      </c>
      <c r="F2363" t="s">
        <v>97</v>
      </c>
      <c r="G2363">
        <v>2016</v>
      </c>
      <c r="H2363" s="9">
        <v>610.42636730000004</v>
      </c>
      <c r="I2363" s="9">
        <v>732.549923079</v>
      </c>
      <c r="J2363" s="9">
        <v>503.025288875</v>
      </c>
    </row>
    <row r="2364" spans="1:10" x14ac:dyDescent="0.25">
      <c r="A2364" t="s">
        <v>39</v>
      </c>
      <c r="B2364" t="s">
        <v>144</v>
      </c>
      <c r="C2364" s="7" t="s">
        <v>3</v>
      </c>
      <c r="D2364" t="s">
        <v>19</v>
      </c>
      <c r="E2364" t="s">
        <v>32</v>
      </c>
      <c r="F2364" t="s">
        <v>97</v>
      </c>
      <c r="G2364">
        <v>2016</v>
      </c>
      <c r="H2364" s="9">
        <v>684.96972291300006</v>
      </c>
      <c r="I2364" s="9">
        <v>820.84145077799997</v>
      </c>
      <c r="J2364" s="9">
        <v>566.11602475300003</v>
      </c>
    </row>
    <row r="2365" spans="1:10" x14ac:dyDescent="0.25">
      <c r="A2365" t="s">
        <v>39</v>
      </c>
      <c r="B2365" t="s">
        <v>144</v>
      </c>
      <c r="C2365" s="7" t="s">
        <v>1</v>
      </c>
      <c r="D2365" t="s">
        <v>19</v>
      </c>
      <c r="E2365" t="s">
        <v>32</v>
      </c>
      <c r="F2365" t="s">
        <v>146</v>
      </c>
      <c r="G2365">
        <v>2016</v>
      </c>
      <c r="H2365" s="9">
        <v>1.47054538459E-3</v>
      </c>
      <c r="I2365" s="9">
        <v>1.7633120453399999E-3</v>
      </c>
      <c r="J2365" s="9">
        <v>1.20603842241E-3</v>
      </c>
    </row>
    <row r="2366" spans="1:10" x14ac:dyDescent="0.25">
      <c r="A2366" t="s">
        <v>39</v>
      </c>
      <c r="B2366" t="s">
        <v>144</v>
      </c>
      <c r="C2366" s="7" t="s">
        <v>3</v>
      </c>
      <c r="D2366" t="s">
        <v>19</v>
      </c>
      <c r="E2366" t="s">
        <v>32</v>
      </c>
      <c r="F2366" t="s">
        <v>146</v>
      </c>
      <c r="G2366">
        <v>2016</v>
      </c>
      <c r="H2366" s="9">
        <v>1.6500843833900001E-3</v>
      </c>
      <c r="I2366" s="9">
        <v>1.97821347071E-3</v>
      </c>
      <c r="J2366" s="9">
        <v>1.3603110683899999E-3</v>
      </c>
    </row>
    <row r="2367" spans="1:10" x14ac:dyDescent="0.25">
      <c r="A2367" t="s">
        <v>39</v>
      </c>
      <c r="B2367" t="s">
        <v>144</v>
      </c>
      <c r="C2367" s="7" t="s">
        <v>1</v>
      </c>
      <c r="D2367" t="s">
        <v>19</v>
      </c>
      <c r="E2367" t="s">
        <v>32</v>
      </c>
      <c r="F2367" t="s">
        <v>7</v>
      </c>
      <c r="G2367">
        <v>2016</v>
      </c>
      <c r="H2367" s="9">
        <v>138.500252773</v>
      </c>
      <c r="I2367" s="9">
        <v>166.208989242</v>
      </c>
      <c r="J2367" s="9">
        <v>114.13191400700001</v>
      </c>
    </row>
    <row r="2368" spans="1:10" x14ac:dyDescent="0.25">
      <c r="A2368" t="s">
        <v>39</v>
      </c>
      <c r="B2368" t="s">
        <v>144</v>
      </c>
      <c r="C2368" s="7" t="s">
        <v>3</v>
      </c>
      <c r="D2368" t="s">
        <v>19</v>
      </c>
      <c r="E2368" t="s">
        <v>32</v>
      </c>
      <c r="F2368" t="s">
        <v>7</v>
      </c>
      <c r="G2368">
        <v>2016</v>
      </c>
      <c r="H2368" s="9">
        <v>162.73349009</v>
      </c>
      <c r="I2368" s="9">
        <v>195.01357450899999</v>
      </c>
      <c r="J2368" s="9">
        <v>134.49650900200001</v>
      </c>
    </row>
    <row r="2369" spans="1:10" x14ac:dyDescent="0.25">
      <c r="A2369" t="s">
        <v>39</v>
      </c>
      <c r="B2369" t="s">
        <v>144</v>
      </c>
      <c r="C2369" s="7" t="s">
        <v>1</v>
      </c>
      <c r="D2369" t="s">
        <v>20</v>
      </c>
      <c r="E2369" t="s">
        <v>32</v>
      </c>
      <c r="F2369" t="s">
        <v>97</v>
      </c>
      <c r="G2369">
        <v>2016</v>
      </c>
      <c r="H2369" s="9">
        <v>720.44676016999995</v>
      </c>
      <c r="I2369" s="9">
        <v>851.022769154</v>
      </c>
      <c r="J2369" s="9">
        <v>610.85870170700002</v>
      </c>
    </row>
    <row r="2370" spans="1:10" x14ac:dyDescent="0.25">
      <c r="A2370" t="s">
        <v>39</v>
      </c>
      <c r="B2370" t="s">
        <v>144</v>
      </c>
      <c r="C2370" s="7" t="s">
        <v>3</v>
      </c>
      <c r="D2370" t="s">
        <v>20</v>
      </c>
      <c r="E2370" t="s">
        <v>32</v>
      </c>
      <c r="F2370" t="s">
        <v>97</v>
      </c>
      <c r="G2370">
        <v>2016</v>
      </c>
      <c r="H2370" s="9">
        <v>795.12771215299995</v>
      </c>
      <c r="I2370" s="9">
        <v>931.10315955199997</v>
      </c>
      <c r="J2370" s="9">
        <v>675.57572040299999</v>
      </c>
    </row>
    <row r="2371" spans="1:10" x14ac:dyDescent="0.25">
      <c r="A2371" t="s">
        <v>39</v>
      </c>
      <c r="B2371" t="s">
        <v>144</v>
      </c>
      <c r="C2371" s="7" t="s">
        <v>1</v>
      </c>
      <c r="D2371" t="s">
        <v>20</v>
      </c>
      <c r="E2371" t="s">
        <v>32</v>
      </c>
      <c r="F2371" t="s">
        <v>146</v>
      </c>
      <c r="G2371">
        <v>2016</v>
      </c>
      <c r="H2371" s="9">
        <v>2.0877962654999999E-3</v>
      </c>
      <c r="I2371" s="9">
        <v>2.4579817711299998E-3</v>
      </c>
      <c r="J2371" s="9">
        <v>1.77199539833E-3</v>
      </c>
    </row>
    <row r="2372" spans="1:10" x14ac:dyDescent="0.25">
      <c r="A2372" t="s">
        <v>39</v>
      </c>
      <c r="B2372" t="s">
        <v>144</v>
      </c>
      <c r="C2372" s="7" t="s">
        <v>3</v>
      </c>
      <c r="D2372" t="s">
        <v>20</v>
      </c>
      <c r="E2372" t="s">
        <v>32</v>
      </c>
      <c r="F2372" t="s">
        <v>146</v>
      </c>
      <c r="G2372">
        <v>2016</v>
      </c>
      <c r="H2372" s="9">
        <v>2.35298981328E-3</v>
      </c>
      <c r="I2372" s="9">
        <v>2.7529608629399999E-3</v>
      </c>
      <c r="J2372" s="9">
        <v>1.99693420252E-3</v>
      </c>
    </row>
    <row r="2373" spans="1:10" x14ac:dyDescent="0.25">
      <c r="A2373" t="s">
        <v>39</v>
      </c>
      <c r="B2373" t="s">
        <v>144</v>
      </c>
      <c r="C2373" s="7" t="s">
        <v>1</v>
      </c>
      <c r="D2373" t="s">
        <v>20</v>
      </c>
      <c r="E2373" t="s">
        <v>32</v>
      </c>
      <c r="F2373" t="s">
        <v>7</v>
      </c>
      <c r="G2373">
        <v>2016</v>
      </c>
      <c r="H2373" s="9">
        <v>198.683421119</v>
      </c>
      <c r="I2373" s="9">
        <v>234.69342160100001</v>
      </c>
      <c r="J2373" s="9">
        <v>168.46143724299901</v>
      </c>
    </row>
    <row r="2374" spans="1:10" x14ac:dyDescent="0.25">
      <c r="A2374" t="s">
        <v>39</v>
      </c>
      <c r="B2374" t="s">
        <v>144</v>
      </c>
      <c r="C2374" s="7" t="s">
        <v>3</v>
      </c>
      <c r="D2374" t="s">
        <v>20</v>
      </c>
      <c r="E2374" t="s">
        <v>32</v>
      </c>
      <c r="F2374" t="s">
        <v>7</v>
      </c>
      <c r="G2374">
        <v>2016</v>
      </c>
      <c r="H2374" s="9">
        <v>232.44080452700001</v>
      </c>
      <c r="I2374" s="9">
        <v>272.190698672</v>
      </c>
      <c r="J2374" s="9">
        <v>197.49200231500001</v>
      </c>
    </row>
    <row r="2375" spans="1:10" x14ac:dyDescent="0.25">
      <c r="A2375" t="s">
        <v>39</v>
      </c>
      <c r="B2375" t="s">
        <v>144</v>
      </c>
      <c r="C2375" s="7" t="s">
        <v>1</v>
      </c>
      <c r="D2375" t="s">
        <v>21</v>
      </c>
      <c r="E2375" t="s">
        <v>32</v>
      </c>
      <c r="F2375" t="s">
        <v>97</v>
      </c>
      <c r="G2375">
        <v>2016</v>
      </c>
      <c r="H2375" s="9">
        <v>1014.56552989</v>
      </c>
      <c r="I2375" s="9">
        <v>1192.2756756399999</v>
      </c>
      <c r="J2375" s="9">
        <v>855.122360523</v>
      </c>
    </row>
    <row r="2376" spans="1:10" x14ac:dyDescent="0.25">
      <c r="A2376" t="s">
        <v>39</v>
      </c>
      <c r="B2376" t="s">
        <v>144</v>
      </c>
      <c r="C2376" s="7" t="s">
        <v>3</v>
      </c>
      <c r="D2376" t="s">
        <v>21</v>
      </c>
      <c r="E2376" t="s">
        <v>32</v>
      </c>
      <c r="F2376" t="s">
        <v>97</v>
      </c>
      <c r="G2376">
        <v>2016</v>
      </c>
      <c r="H2376" s="9">
        <v>1125.62515682</v>
      </c>
      <c r="I2376" s="9">
        <v>1321.305161</v>
      </c>
      <c r="J2376" s="9">
        <v>951.09328718200004</v>
      </c>
    </row>
    <row r="2377" spans="1:10" x14ac:dyDescent="0.25">
      <c r="A2377" t="s">
        <v>39</v>
      </c>
      <c r="B2377" t="s">
        <v>144</v>
      </c>
      <c r="C2377" s="7" t="s">
        <v>1</v>
      </c>
      <c r="D2377" t="s">
        <v>21</v>
      </c>
      <c r="E2377" t="s">
        <v>32</v>
      </c>
      <c r="F2377" t="s">
        <v>146</v>
      </c>
      <c r="G2377">
        <v>2016</v>
      </c>
      <c r="H2377" s="9">
        <v>3.1108904135700001E-3</v>
      </c>
      <c r="I2377" s="9">
        <v>3.6622599723300001E-3</v>
      </c>
      <c r="J2377" s="9">
        <v>2.6203581049100001E-3</v>
      </c>
    </row>
    <row r="2378" spans="1:10" x14ac:dyDescent="0.25">
      <c r="A2378" t="s">
        <v>39</v>
      </c>
      <c r="B2378" t="s">
        <v>144</v>
      </c>
      <c r="C2378" s="7" t="s">
        <v>3</v>
      </c>
      <c r="D2378" t="s">
        <v>21</v>
      </c>
      <c r="E2378" t="s">
        <v>32</v>
      </c>
      <c r="F2378" t="s">
        <v>146</v>
      </c>
      <c r="G2378">
        <v>2016</v>
      </c>
      <c r="H2378" s="9">
        <v>3.45834212884E-3</v>
      </c>
      <c r="I2378" s="9">
        <v>4.0570956692500002E-3</v>
      </c>
      <c r="J2378" s="9">
        <v>2.9186537324300001E-3</v>
      </c>
    </row>
    <row r="2379" spans="1:10" x14ac:dyDescent="0.25">
      <c r="A2379" t="s">
        <v>39</v>
      </c>
      <c r="B2379" t="s">
        <v>144</v>
      </c>
      <c r="C2379" s="7" t="s">
        <v>1</v>
      </c>
      <c r="D2379" t="s">
        <v>21</v>
      </c>
      <c r="E2379" t="s">
        <v>32</v>
      </c>
      <c r="F2379" t="s">
        <v>7</v>
      </c>
      <c r="G2379">
        <v>2016</v>
      </c>
      <c r="H2379" s="9">
        <v>299.06136014700002</v>
      </c>
      <c r="I2379" s="9">
        <v>351.44460827900002</v>
      </c>
      <c r="J2379" s="9">
        <v>252.06263045099999</v>
      </c>
    </row>
    <row r="2380" spans="1:10" x14ac:dyDescent="0.25">
      <c r="A2380" t="s">
        <v>39</v>
      </c>
      <c r="B2380" t="s">
        <v>144</v>
      </c>
      <c r="C2380" s="7" t="s">
        <v>3</v>
      </c>
      <c r="D2380" t="s">
        <v>21</v>
      </c>
      <c r="E2380" t="s">
        <v>32</v>
      </c>
      <c r="F2380" t="s">
        <v>7</v>
      </c>
      <c r="G2380">
        <v>2016</v>
      </c>
      <c r="H2380" s="9">
        <v>342.38161480100001</v>
      </c>
      <c r="I2380" s="9">
        <v>401.90163832899998</v>
      </c>
      <c r="J2380" s="9">
        <v>289.294223321</v>
      </c>
    </row>
    <row r="2381" spans="1:10" x14ac:dyDescent="0.25">
      <c r="A2381" t="s">
        <v>39</v>
      </c>
      <c r="B2381" t="s">
        <v>144</v>
      </c>
      <c r="C2381" s="7" t="s">
        <v>1</v>
      </c>
      <c r="D2381" t="s">
        <v>22</v>
      </c>
      <c r="E2381" t="s">
        <v>32</v>
      </c>
      <c r="F2381" t="s">
        <v>97</v>
      </c>
      <c r="G2381">
        <v>2016</v>
      </c>
      <c r="H2381" s="9">
        <v>1487.45253144</v>
      </c>
      <c r="I2381" s="9">
        <v>1725.37652501</v>
      </c>
      <c r="J2381" s="9">
        <v>1271.68895165</v>
      </c>
    </row>
    <row r="2382" spans="1:10" x14ac:dyDescent="0.25">
      <c r="A2382" t="s">
        <v>39</v>
      </c>
      <c r="B2382" t="s">
        <v>144</v>
      </c>
      <c r="C2382" s="7" t="s">
        <v>3</v>
      </c>
      <c r="D2382" t="s">
        <v>22</v>
      </c>
      <c r="E2382" t="s">
        <v>32</v>
      </c>
      <c r="F2382" t="s">
        <v>97</v>
      </c>
      <c r="G2382">
        <v>2016</v>
      </c>
      <c r="H2382" s="9">
        <v>1629.4031055400001</v>
      </c>
      <c r="I2382" s="9">
        <v>1889.90567865</v>
      </c>
      <c r="J2382" s="9">
        <v>1399.52443537</v>
      </c>
    </row>
    <row r="2383" spans="1:10" x14ac:dyDescent="0.25">
      <c r="A2383" t="s">
        <v>39</v>
      </c>
      <c r="B2383" t="s">
        <v>144</v>
      </c>
      <c r="C2383" s="7" t="s">
        <v>1</v>
      </c>
      <c r="D2383" t="s">
        <v>22</v>
      </c>
      <c r="E2383" t="s">
        <v>32</v>
      </c>
      <c r="F2383" t="s">
        <v>146</v>
      </c>
      <c r="G2383">
        <v>2016</v>
      </c>
      <c r="H2383" s="9">
        <v>4.8902895490599996E-3</v>
      </c>
      <c r="I2383" s="9">
        <v>5.6923023798100001E-3</v>
      </c>
      <c r="J2383" s="9">
        <v>4.2022355666200004E-3</v>
      </c>
    </row>
    <row r="2384" spans="1:10" x14ac:dyDescent="0.25">
      <c r="A2384" t="s">
        <v>39</v>
      </c>
      <c r="B2384" t="s">
        <v>144</v>
      </c>
      <c r="C2384" s="7" t="s">
        <v>3</v>
      </c>
      <c r="D2384" t="s">
        <v>22</v>
      </c>
      <c r="E2384" t="s">
        <v>32</v>
      </c>
      <c r="F2384" t="s">
        <v>146</v>
      </c>
      <c r="G2384">
        <v>2016</v>
      </c>
      <c r="H2384" s="9">
        <v>5.1878258749600004E-3</v>
      </c>
      <c r="I2384" s="9">
        <v>6.0223041201100001E-3</v>
      </c>
      <c r="J2384" s="9">
        <v>4.4525425096200002E-3</v>
      </c>
    </row>
    <row r="2385" spans="1:10" x14ac:dyDescent="0.25">
      <c r="A2385" t="s">
        <v>39</v>
      </c>
      <c r="B2385" t="s">
        <v>144</v>
      </c>
      <c r="C2385" s="7" t="s">
        <v>1</v>
      </c>
      <c r="D2385" t="s">
        <v>22</v>
      </c>
      <c r="E2385" t="s">
        <v>32</v>
      </c>
      <c r="F2385" t="s">
        <v>7</v>
      </c>
      <c r="G2385">
        <v>2016</v>
      </c>
      <c r="H2385" s="9">
        <v>473.75865069399998</v>
      </c>
      <c r="I2385" s="9">
        <v>549.53824552399999</v>
      </c>
      <c r="J2385" s="9">
        <v>405.03722243499999</v>
      </c>
    </row>
    <row r="2386" spans="1:10" x14ac:dyDescent="0.25">
      <c r="A2386" t="s">
        <v>39</v>
      </c>
      <c r="B2386" t="s">
        <v>144</v>
      </c>
      <c r="C2386" s="7" t="s">
        <v>3</v>
      </c>
      <c r="D2386" t="s">
        <v>22</v>
      </c>
      <c r="E2386" t="s">
        <v>32</v>
      </c>
      <c r="F2386" t="s">
        <v>7</v>
      </c>
      <c r="G2386">
        <v>2016</v>
      </c>
      <c r="H2386" s="9">
        <v>514.37075661400002</v>
      </c>
      <c r="I2386" s="9">
        <v>596.60633427699997</v>
      </c>
      <c r="J2386" s="9">
        <v>441.80254736799998</v>
      </c>
    </row>
    <row r="2387" spans="1:10" x14ac:dyDescent="0.25">
      <c r="A2387" t="s">
        <v>39</v>
      </c>
      <c r="B2387" t="s">
        <v>144</v>
      </c>
      <c r="C2387" s="7" t="s">
        <v>1</v>
      </c>
      <c r="D2387" t="s">
        <v>23</v>
      </c>
      <c r="E2387" t="s">
        <v>32</v>
      </c>
      <c r="F2387" t="s">
        <v>97</v>
      </c>
      <c r="G2387">
        <v>2016</v>
      </c>
      <c r="H2387" s="9">
        <v>1967.23261697</v>
      </c>
      <c r="I2387" s="9">
        <v>2299.87095314</v>
      </c>
      <c r="J2387" s="9">
        <v>1689.6703889</v>
      </c>
    </row>
    <row r="2388" spans="1:10" x14ac:dyDescent="0.25">
      <c r="A2388" t="s">
        <v>39</v>
      </c>
      <c r="B2388" t="s">
        <v>144</v>
      </c>
      <c r="C2388" s="7" t="s">
        <v>3</v>
      </c>
      <c r="D2388" t="s">
        <v>23</v>
      </c>
      <c r="E2388" t="s">
        <v>32</v>
      </c>
      <c r="F2388" t="s">
        <v>97</v>
      </c>
      <c r="G2388">
        <v>2016</v>
      </c>
      <c r="H2388" s="9">
        <v>2051.63733512</v>
      </c>
      <c r="I2388" s="9">
        <v>2384.38655685</v>
      </c>
      <c r="J2388" s="9">
        <v>1767.86342575</v>
      </c>
    </row>
    <row r="2389" spans="1:10" x14ac:dyDescent="0.25">
      <c r="A2389" t="s">
        <v>39</v>
      </c>
      <c r="B2389" t="s">
        <v>144</v>
      </c>
      <c r="C2389" s="7" t="s">
        <v>1</v>
      </c>
      <c r="D2389" t="s">
        <v>23</v>
      </c>
      <c r="E2389" t="s">
        <v>32</v>
      </c>
      <c r="F2389" t="s">
        <v>146</v>
      </c>
      <c r="G2389">
        <v>2016</v>
      </c>
      <c r="H2389" s="9">
        <v>7.6697254996599996E-3</v>
      </c>
      <c r="I2389" s="9">
        <v>8.9698977454699992E-3</v>
      </c>
      <c r="J2389" s="9">
        <v>6.59185301734E-3</v>
      </c>
    </row>
    <row r="2390" spans="1:10" x14ac:dyDescent="0.25">
      <c r="A2390" t="s">
        <v>39</v>
      </c>
      <c r="B2390" t="s">
        <v>144</v>
      </c>
      <c r="C2390" s="7" t="s">
        <v>3</v>
      </c>
      <c r="D2390" t="s">
        <v>23</v>
      </c>
      <c r="E2390" t="s">
        <v>32</v>
      </c>
      <c r="F2390" t="s">
        <v>146</v>
      </c>
      <c r="G2390">
        <v>2016</v>
      </c>
      <c r="H2390" s="9">
        <v>7.6627989143799998E-3</v>
      </c>
      <c r="I2390" s="9">
        <v>8.9084008769799994E-3</v>
      </c>
      <c r="J2390" s="9">
        <v>6.5981573089200002E-3</v>
      </c>
    </row>
    <row r="2391" spans="1:10" x14ac:dyDescent="0.25">
      <c r="A2391" t="s">
        <v>39</v>
      </c>
      <c r="B2391" t="s">
        <v>144</v>
      </c>
      <c r="C2391" s="7" t="s">
        <v>1</v>
      </c>
      <c r="D2391" t="s">
        <v>23</v>
      </c>
      <c r="E2391" t="s">
        <v>32</v>
      </c>
      <c r="F2391" t="s">
        <v>7</v>
      </c>
      <c r="G2391">
        <v>2016</v>
      </c>
      <c r="H2391" s="9">
        <v>749.53881196099996</v>
      </c>
      <c r="I2391" s="9">
        <v>876.27793836299998</v>
      </c>
      <c r="J2391" s="9">
        <v>643.78433184799997</v>
      </c>
    </row>
    <row r="2392" spans="1:10" x14ac:dyDescent="0.25">
      <c r="A2392" t="s">
        <v>39</v>
      </c>
      <c r="B2392" t="s">
        <v>144</v>
      </c>
      <c r="C2392" s="7" t="s">
        <v>3</v>
      </c>
      <c r="D2392" t="s">
        <v>23</v>
      </c>
      <c r="E2392" t="s">
        <v>32</v>
      </c>
      <c r="F2392" t="s">
        <v>7</v>
      </c>
      <c r="G2392">
        <v>2016</v>
      </c>
      <c r="H2392" s="9">
        <v>759.65336539199996</v>
      </c>
      <c r="I2392" s="9">
        <v>882.85938323200003</v>
      </c>
      <c r="J2392" s="9">
        <v>654.58128390000002</v>
      </c>
    </row>
    <row r="2393" spans="1:10" x14ac:dyDescent="0.25">
      <c r="A2393" t="s">
        <v>39</v>
      </c>
      <c r="B2393" t="s">
        <v>144</v>
      </c>
      <c r="C2393" s="7" t="s">
        <v>1</v>
      </c>
      <c r="D2393" t="s">
        <v>24</v>
      </c>
      <c r="E2393" t="s">
        <v>32</v>
      </c>
      <c r="F2393" t="s">
        <v>97</v>
      </c>
      <c r="G2393">
        <v>2016</v>
      </c>
      <c r="H2393" s="9">
        <v>2513.9813177299998</v>
      </c>
      <c r="I2393" s="9">
        <v>2879.1435637300001</v>
      </c>
      <c r="J2393" s="9">
        <v>2167.90126745</v>
      </c>
    </row>
    <row r="2394" spans="1:10" x14ac:dyDescent="0.25">
      <c r="A2394" t="s">
        <v>39</v>
      </c>
      <c r="B2394" t="s">
        <v>144</v>
      </c>
      <c r="C2394" s="7" t="s">
        <v>3</v>
      </c>
      <c r="D2394" t="s">
        <v>24</v>
      </c>
      <c r="E2394" t="s">
        <v>32</v>
      </c>
      <c r="F2394" t="s">
        <v>97</v>
      </c>
      <c r="G2394">
        <v>2016</v>
      </c>
      <c r="H2394" s="9">
        <v>2364.9122872799999</v>
      </c>
      <c r="I2394" s="9">
        <v>2715.1507738599998</v>
      </c>
      <c r="J2394" s="9">
        <v>2035.65007008</v>
      </c>
    </row>
    <row r="2395" spans="1:10" x14ac:dyDescent="0.25">
      <c r="A2395" t="s">
        <v>39</v>
      </c>
      <c r="B2395" t="s">
        <v>144</v>
      </c>
      <c r="C2395" s="7" t="s">
        <v>1</v>
      </c>
      <c r="D2395" t="s">
        <v>24</v>
      </c>
      <c r="E2395" t="s">
        <v>32</v>
      </c>
      <c r="F2395" t="s">
        <v>146</v>
      </c>
      <c r="G2395">
        <v>2016</v>
      </c>
      <c r="H2395" s="9">
        <v>1.22140451769E-2</v>
      </c>
      <c r="I2395" s="9">
        <v>1.4006292389100001E-2</v>
      </c>
      <c r="J2395" s="9">
        <v>1.0531905142299999E-2</v>
      </c>
    </row>
    <row r="2396" spans="1:10" x14ac:dyDescent="0.25">
      <c r="A2396" t="s">
        <v>39</v>
      </c>
      <c r="B2396" t="s">
        <v>144</v>
      </c>
      <c r="C2396" s="7" t="s">
        <v>3</v>
      </c>
      <c r="D2396" t="s">
        <v>24</v>
      </c>
      <c r="E2396" t="s">
        <v>32</v>
      </c>
      <c r="F2396" t="s">
        <v>146</v>
      </c>
      <c r="G2396">
        <v>2016</v>
      </c>
      <c r="H2396" s="9">
        <v>1.11268413496E-2</v>
      </c>
      <c r="I2396" s="9">
        <v>1.2769147380900001E-2</v>
      </c>
      <c r="J2396" s="9">
        <v>9.5797460577900003E-3</v>
      </c>
    </row>
    <row r="2397" spans="1:10" x14ac:dyDescent="0.25">
      <c r="A2397" t="s">
        <v>39</v>
      </c>
      <c r="B2397" t="s">
        <v>144</v>
      </c>
      <c r="C2397" s="7" t="s">
        <v>1</v>
      </c>
      <c r="D2397" t="s">
        <v>24</v>
      </c>
      <c r="E2397" t="s">
        <v>32</v>
      </c>
      <c r="F2397" t="s">
        <v>7</v>
      </c>
      <c r="G2397">
        <v>2016</v>
      </c>
      <c r="H2397" s="9">
        <v>1203.3656813099999</v>
      </c>
      <c r="I2397" s="9">
        <v>1378.15763853</v>
      </c>
      <c r="J2397" s="9">
        <v>1037.7077853799999</v>
      </c>
    </row>
    <row r="2398" spans="1:10" x14ac:dyDescent="0.25">
      <c r="A2398" t="s">
        <v>39</v>
      </c>
      <c r="B2398" t="s">
        <v>144</v>
      </c>
      <c r="C2398" s="7" t="s">
        <v>3</v>
      </c>
      <c r="D2398" t="s">
        <v>24</v>
      </c>
      <c r="E2398" t="s">
        <v>32</v>
      </c>
      <c r="F2398" t="s">
        <v>7</v>
      </c>
      <c r="G2398">
        <v>2016</v>
      </c>
      <c r="H2398" s="9">
        <v>1104.0292791499901</v>
      </c>
      <c r="I2398" s="9">
        <v>1267.5336703999999</v>
      </c>
      <c r="J2398" s="9">
        <v>950.31739298100001</v>
      </c>
    </row>
    <row r="2399" spans="1:10" x14ac:dyDescent="0.25">
      <c r="A2399" t="s">
        <v>39</v>
      </c>
      <c r="B2399" t="s">
        <v>144</v>
      </c>
      <c r="C2399" s="7" t="s">
        <v>1</v>
      </c>
      <c r="D2399" t="s">
        <v>25</v>
      </c>
      <c r="E2399" t="s">
        <v>32</v>
      </c>
      <c r="F2399" t="s">
        <v>97</v>
      </c>
      <c r="G2399">
        <v>2016</v>
      </c>
      <c r="H2399" s="9">
        <v>3293.1376241299999</v>
      </c>
      <c r="I2399" s="9">
        <v>3741.4931210200002</v>
      </c>
      <c r="J2399" s="9">
        <v>2806.5412358600001</v>
      </c>
    </row>
    <row r="2400" spans="1:10" x14ac:dyDescent="0.25">
      <c r="A2400" t="s">
        <v>39</v>
      </c>
      <c r="B2400" t="s">
        <v>144</v>
      </c>
      <c r="C2400" s="7" t="s">
        <v>3</v>
      </c>
      <c r="D2400" t="s">
        <v>25</v>
      </c>
      <c r="E2400" t="s">
        <v>32</v>
      </c>
      <c r="F2400" t="s">
        <v>97</v>
      </c>
      <c r="G2400">
        <v>2016</v>
      </c>
      <c r="H2400" s="9">
        <v>2974.5676886299998</v>
      </c>
      <c r="I2400" s="9">
        <v>3398.2083717700002</v>
      </c>
      <c r="J2400" s="9">
        <v>2550.74426653</v>
      </c>
    </row>
    <row r="2401" spans="1:10" x14ac:dyDescent="0.25">
      <c r="A2401" t="s">
        <v>39</v>
      </c>
      <c r="B2401" t="s">
        <v>144</v>
      </c>
      <c r="C2401" s="7" t="s">
        <v>1</v>
      </c>
      <c r="D2401" t="s">
        <v>25</v>
      </c>
      <c r="E2401" t="s">
        <v>32</v>
      </c>
      <c r="F2401" t="s">
        <v>146</v>
      </c>
      <c r="G2401">
        <v>2016</v>
      </c>
      <c r="H2401" s="9">
        <v>1.8810458055999998E-2</v>
      </c>
      <c r="I2401" s="9">
        <v>2.1383747098400002E-2</v>
      </c>
      <c r="J2401" s="9">
        <v>1.6034956953000001E-2</v>
      </c>
    </row>
    <row r="2402" spans="1:10" x14ac:dyDescent="0.25">
      <c r="A2402" t="s">
        <v>39</v>
      </c>
      <c r="B2402" t="s">
        <v>144</v>
      </c>
      <c r="C2402" s="7" t="s">
        <v>3</v>
      </c>
      <c r="D2402" t="s">
        <v>25</v>
      </c>
      <c r="E2402" t="s">
        <v>32</v>
      </c>
      <c r="F2402" t="s">
        <v>146</v>
      </c>
      <c r="G2402">
        <v>2016</v>
      </c>
      <c r="H2402" s="9">
        <v>1.5772257822999999E-2</v>
      </c>
      <c r="I2402" s="9">
        <v>1.79954456344E-2</v>
      </c>
      <c r="J2402" s="9">
        <v>1.3518941420199999E-2</v>
      </c>
    </row>
    <row r="2403" spans="1:10" x14ac:dyDescent="0.25">
      <c r="A2403" t="s">
        <v>39</v>
      </c>
      <c r="B2403" t="s">
        <v>144</v>
      </c>
      <c r="C2403" s="7" t="s">
        <v>1</v>
      </c>
      <c r="D2403" t="s">
        <v>25</v>
      </c>
      <c r="E2403" t="s">
        <v>32</v>
      </c>
      <c r="F2403" t="s">
        <v>7</v>
      </c>
      <c r="G2403">
        <v>2016</v>
      </c>
      <c r="H2403" s="9">
        <v>1863.1883995799999</v>
      </c>
      <c r="I2403" s="9">
        <v>2116.8585634299998</v>
      </c>
      <c r="J2403" s="9">
        <v>1587.8823391000001</v>
      </c>
    </row>
    <row r="2404" spans="1:10" x14ac:dyDescent="0.25">
      <c r="A2404" t="s">
        <v>39</v>
      </c>
      <c r="B2404" t="s">
        <v>144</v>
      </c>
      <c r="C2404" s="7" t="s">
        <v>3</v>
      </c>
      <c r="D2404" t="s">
        <v>25</v>
      </c>
      <c r="E2404" t="s">
        <v>32</v>
      </c>
      <c r="F2404" t="s">
        <v>7</v>
      </c>
      <c r="G2404">
        <v>2016</v>
      </c>
      <c r="H2404" s="9">
        <v>1568.01508279</v>
      </c>
      <c r="I2404" s="9">
        <v>1791.33324206</v>
      </c>
      <c r="J2404" s="9">
        <v>1344.60059441</v>
      </c>
    </row>
    <row r="2405" spans="1:10" x14ac:dyDescent="0.25">
      <c r="A2405" t="s">
        <v>39</v>
      </c>
      <c r="B2405" t="s">
        <v>144</v>
      </c>
      <c r="C2405" s="7" t="s">
        <v>1</v>
      </c>
      <c r="D2405" t="s">
        <v>26</v>
      </c>
      <c r="E2405" t="s">
        <v>32</v>
      </c>
      <c r="F2405" t="s">
        <v>97</v>
      </c>
      <c r="G2405">
        <v>2016</v>
      </c>
      <c r="H2405" s="9">
        <v>4295.8663604900003</v>
      </c>
      <c r="I2405" s="9">
        <v>4875.4235967000004</v>
      </c>
      <c r="J2405" s="9">
        <v>3718.4744678799998</v>
      </c>
    </row>
    <row r="2406" spans="1:10" x14ac:dyDescent="0.25">
      <c r="A2406" t="s">
        <v>39</v>
      </c>
      <c r="B2406" t="s">
        <v>144</v>
      </c>
      <c r="C2406" s="7" t="s">
        <v>3</v>
      </c>
      <c r="D2406" t="s">
        <v>26</v>
      </c>
      <c r="E2406" t="s">
        <v>32</v>
      </c>
      <c r="F2406" t="s">
        <v>97</v>
      </c>
      <c r="G2406">
        <v>2016</v>
      </c>
      <c r="H2406" s="9">
        <v>3750.0496103099999</v>
      </c>
      <c r="I2406" s="9">
        <v>4234.0948659599999</v>
      </c>
      <c r="J2406" s="9">
        <v>3266.3499686499999</v>
      </c>
    </row>
    <row r="2407" spans="1:10" x14ac:dyDescent="0.25">
      <c r="A2407" t="s">
        <v>39</v>
      </c>
      <c r="B2407" t="s">
        <v>144</v>
      </c>
      <c r="C2407" s="7" t="s">
        <v>1</v>
      </c>
      <c r="D2407" t="s">
        <v>26</v>
      </c>
      <c r="E2407" t="s">
        <v>32</v>
      </c>
      <c r="F2407" t="s">
        <v>146</v>
      </c>
      <c r="G2407">
        <v>2016</v>
      </c>
      <c r="H2407" s="9">
        <v>2.7849582647599999E-2</v>
      </c>
      <c r="I2407" s="9">
        <v>3.1614942959800003E-2</v>
      </c>
      <c r="J2407" s="9">
        <v>2.41225907568E-2</v>
      </c>
    </row>
    <row r="2408" spans="1:10" x14ac:dyDescent="0.25">
      <c r="A2408" t="s">
        <v>39</v>
      </c>
      <c r="B2408" t="s">
        <v>144</v>
      </c>
      <c r="C2408" s="7" t="s">
        <v>3</v>
      </c>
      <c r="D2408" t="s">
        <v>26</v>
      </c>
      <c r="E2408" t="s">
        <v>32</v>
      </c>
      <c r="F2408" t="s">
        <v>146</v>
      </c>
      <c r="G2408">
        <v>2016</v>
      </c>
      <c r="H2408" s="9">
        <v>2.22046424628E-2</v>
      </c>
      <c r="I2408" s="9">
        <v>2.5083507170100001E-2</v>
      </c>
      <c r="J2408" s="9">
        <v>1.9341319521599998E-2</v>
      </c>
    </row>
    <row r="2409" spans="1:10" x14ac:dyDescent="0.25">
      <c r="A2409" t="s">
        <v>39</v>
      </c>
      <c r="B2409" t="s">
        <v>144</v>
      </c>
      <c r="C2409" s="7" t="s">
        <v>1</v>
      </c>
      <c r="D2409" t="s">
        <v>26</v>
      </c>
      <c r="E2409" t="s">
        <v>32</v>
      </c>
      <c r="F2409" t="s">
        <v>7</v>
      </c>
      <c r="G2409">
        <v>2016</v>
      </c>
      <c r="H2409" s="9">
        <v>2771.50036331</v>
      </c>
      <c r="I2409" s="9">
        <v>3145.40470667</v>
      </c>
      <c r="J2409" s="9">
        <v>2398.9930025399999</v>
      </c>
    </row>
    <row r="2410" spans="1:10" x14ac:dyDescent="0.25">
      <c r="A2410" t="s">
        <v>39</v>
      </c>
      <c r="B2410" t="s">
        <v>144</v>
      </c>
      <c r="C2410" s="7" t="s">
        <v>3</v>
      </c>
      <c r="D2410" t="s">
        <v>26</v>
      </c>
      <c r="E2410" t="s">
        <v>32</v>
      </c>
      <c r="F2410" t="s">
        <v>7</v>
      </c>
      <c r="G2410">
        <v>2016</v>
      </c>
      <c r="H2410" s="9">
        <v>2213.1586888800002</v>
      </c>
      <c r="I2410" s="9">
        <v>2498.82663323</v>
      </c>
      <c r="J2410" s="9">
        <v>1927.6947148100001</v>
      </c>
    </row>
    <row r="2411" spans="1:10" x14ac:dyDescent="0.25">
      <c r="A2411" t="s">
        <v>39</v>
      </c>
      <c r="B2411" t="s">
        <v>144</v>
      </c>
      <c r="C2411" s="7" t="s">
        <v>1</v>
      </c>
      <c r="D2411" t="s">
        <v>27</v>
      </c>
      <c r="E2411" t="s">
        <v>32</v>
      </c>
      <c r="F2411" t="s">
        <v>97</v>
      </c>
      <c r="G2411">
        <v>2016</v>
      </c>
      <c r="H2411" s="9">
        <v>3894.3231733699999</v>
      </c>
      <c r="I2411" s="9">
        <v>4430.4190228300004</v>
      </c>
      <c r="J2411" s="9">
        <v>3383.58970039</v>
      </c>
    </row>
    <row r="2412" spans="1:10" x14ac:dyDescent="0.25">
      <c r="A2412" t="s">
        <v>39</v>
      </c>
      <c r="B2412" t="s">
        <v>144</v>
      </c>
      <c r="C2412" s="7" t="s">
        <v>3</v>
      </c>
      <c r="D2412" t="s">
        <v>27</v>
      </c>
      <c r="E2412" t="s">
        <v>32</v>
      </c>
      <c r="F2412" t="s">
        <v>97</v>
      </c>
      <c r="G2412">
        <v>2016</v>
      </c>
      <c r="H2412" s="9">
        <v>3558.9079637999998</v>
      </c>
      <c r="I2412" s="9">
        <v>4080.24170749</v>
      </c>
      <c r="J2412" s="9">
        <v>3082.7850795200002</v>
      </c>
    </row>
    <row r="2413" spans="1:10" x14ac:dyDescent="0.25">
      <c r="A2413" t="s">
        <v>39</v>
      </c>
      <c r="B2413" t="s">
        <v>144</v>
      </c>
      <c r="C2413" s="7" t="s">
        <v>1</v>
      </c>
      <c r="D2413" t="s">
        <v>27</v>
      </c>
      <c r="E2413" t="s">
        <v>32</v>
      </c>
      <c r="F2413" t="s">
        <v>146</v>
      </c>
      <c r="G2413">
        <v>2016</v>
      </c>
      <c r="H2413" s="9">
        <v>3.9670921655600003E-2</v>
      </c>
      <c r="I2413" s="9">
        <v>4.5131227233800003E-2</v>
      </c>
      <c r="J2413" s="9">
        <v>3.4455495690100001E-2</v>
      </c>
    </row>
    <row r="2414" spans="1:10" x14ac:dyDescent="0.25">
      <c r="A2414" t="s">
        <v>39</v>
      </c>
      <c r="B2414" t="s">
        <v>144</v>
      </c>
      <c r="C2414" s="7" t="s">
        <v>3</v>
      </c>
      <c r="D2414" t="s">
        <v>27</v>
      </c>
      <c r="E2414" t="s">
        <v>32</v>
      </c>
      <c r="F2414" t="s">
        <v>146</v>
      </c>
      <c r="G2414">
        <v>2016</v>
      </c>
      <c r="H2414" s="9">
        <v>3.0972500387200001E-2</v>
      </c>
      <c r="I2414" s="9">
        <v>3.5509954524100003E-2</v>
      </c>
      <c r="J2414" s="9">
        <v>2.6826446368500002E-2</v>
      </c>
    </row>
    <row r="2415" spans="1:10" x14ac:dyDescent="0.25">
      <c r="A2415" t="s">
        <v>39</v>
      </c>
      <c r="B2415" t="s">
        <v>144</v>
      </c>
      <c r="C2415" s="7" t="s">
        <v>1</v>
      </c>
      <c r="D2415" t="s">
        <v>27</v>
      </c>
      <c r="E2415" t="s">
        <v>32</v>
      </c>
      <c r="F2415" t="s">
        <v>7</v>
      </c>
      <c r="G2415">
        <v>2016</v>
      </c>
      <c r="H2415" s="9">
        <v>3958.1054337599999</v>
      </c>
      <c r="I2415" s="9">
        <v>4502.9816035800004</v>
      </c>
      <c r="J2415" s="9">
        <v>3439.0070321599901</v>
      </c>
    </row>
    <row r="2416" spans="1:10" x14ac:dyDescent="0.25">
      <c r="A2416" t="s">
        <v>39</v>
      </c>
      <c r="B2416" t="s">
        <v>144</v>
      </c>
      <c r="C2416" s="7" t="s">
        <v>3</v>
      </c>
      <c r="D2416" t="s">
        <v>27</v>
      </c>
      <c r="E2416" t="s">
        <v>32</v>
      </c>
      <c r="F2416" t="s">
        <v>7</v>
      </c>
      <c r="G2416">
        <v>2016</v>
      </c>
      <c r="H2416" s="9">
        <v>3091.9089824299999</v>
      </c>
      <c r="I2416" s="9">
        <v>3544.8334472799902</v>
      </c>
      <c r="J2416" s="9">
        <v>2678.26281973</v>
      </c>
    </row>
    <row r="2417" spans="1:10" x14ac:dyDescent="0.25">
      <c r="A2417" t="s">
        <v>39</v>
      </c>
      <c r="B2417" t="s">
        <v>144</v>
      </c>
      <c r="C2417" s="7" t="s">
        <v>1</v>
      </c>
      <c r="D2417" t="s">
        <v>28</v>
      </c>
      <c r="E2417" t="s">
        <v>32</v>
      </c>
      <c r="F2417" t="s">
        <v>97</v>
      </c>
      <c r="G2417">
        <v>2016</v>
      </c>
      <c r="H2417" s="9">
        <v>4716.7908668800001</v>
      </c>
      <c r="I2417" s="9">
        <v>5349.8289730699998</v>
      </c>
      <c r="J2417" s="9">
        <v>4133.3773929999998</v>
      </c>
    </row>
    <row r="2418" spans="1:10" x14ac:dyDescent="0.25">
      <c r="A2418" t="s">
        <v>39</v>
      </c>
      <c r="B2418" t="s">
        <v>144</v>
      </c>
      <c r="C2418" s="7" t="s">
        <v>3</v>
      </c>
      <c r="D2418" t="s">
        <v>28</v>
      </c>
      <c r="E2418" t="s">
        <v>32</v>
      </c>
      <c r="F2418" t="s">
        <v>97</v>
      </c>
      <c r="G2418">
        <v>2016</v>
      </c>
      <c r="H2418" s="9">
        <v>4370.0342019500004</v>
      </c>
      <c r="I2418" s="9">
        <v>4958.4308538900004</v>
      </c>
      <c r="J2418" s="9">
        <v>3815.88010407</v>
      </c>
    </row>
    <row r="2419" spans="1:10" x14ac:dyDescent="0.25">
      <c r="A2419" t="s">
        <v>39</v>
      </c>
      <c r="B2419" t="s">
        <v>144</v>
      </c>
      <c r="C2419" s="7" t="s">
        <v>1</v>
      </c>
      <c r="D2419" t="s">
        <v>28</v>
      </c>
      <c r="E2419" t="s">
        <v>32</v>
      </c>
      <c r="F2419" t="s">
        <v>146</v>
      </c>
      <c r="G2419">
        <v>2016</v>
      </c>
      <c r="H2419" s="9">
        <v>5.5081585987999997E-2</v>
      </c>
      <c r="I2419" s="9">
        <v>6.2471339905199999E-2</v>
      </c>
      <c r="J2419" s="9">
        <v>4.8271569370299999E-2</v>
      </c>
    </row>
    <row r="2420" spans="1:10" x14ac:dyDescent="0.25">
      <c r="A2420" t="s">
        <v>39</v>
      </c>
      <c r="B2420" t="s">
        <v>144</v>
      </c>
      <c r="C2420" s="7" t="s">
        <v>3</v>
      </c>
      <c r="D2420" t="s">
        <v>28</v>
      </c>
      <c r="E2420" t="s">
        <v>32</v>
      </c>
      <c r="F2420" t="s">
        <v>146</v>
      </c>
      <c r="G2420">
        <v>2016</v>
      </c>
      <c r="H2420" s="9">
        <v>4.3453919161799998E-2</v>
      </c>
      <c r="I2420" s="9">
        <v>4.9302008792099998E-2</v>
      </c>
      <c r="J2420" s="9">
        <v>3.7941492400300002E-2</v>
      </c>
    </row>
    <row r="2421" spans="1:10" x14ac:dyDescent="0.25">
      <c r="A2421" t="s">
        <v>39</v>
      </c>
      <c r="B2421" t="s">
        <v>144</v>
      </c>
      <c r="C2421" s="7" t="s">
        <v>1</v>
      </c>
      <c r="D2421" t="s">
        <v>28</v>
      </c>
      <c r="E2421" t="s">
        <v>32</v>
      </c>
      <c r="F2421" t="s">
        <v>7</v>
      </c>
      <c r="G2421">
        <v>2016</v>
      </c>
      <c r="H2421" s="9">
        <v>5501.3886755200001</v>
      </c>
      <c r="I2421" s="9">
        <v>6239.7272550500002</v>
      </c>
      <c r="J2421" s="9">
        <v>4820.9293613599903</v>
      </c>
    </row>
    <row r="2422" spans="1:10" x14ac:dyDescent="0.25">
      <c r="A2422" t="s">
        <v>39</v>
      </c>
      <c r="B2422" t="s">
        <v>144</v>
      </c>
      <c r="C2422" s="7" t="s">
        <v>3</v>
      </c>
      <c r="D2422" t="s">
        <v>28</v>
      </c>
      <c r="E2422" t="s">
        <v>32</v>
      </c>
      <c r="F2422" t="s">
        <v>7</v>
      </c>
      <c r="G2422">
        <v>2016</v>
      </c>
      <c r="H2422" s="9">
        <v>4341.03160776</v>
      </c>
      <c r="I2422" s="9">
        <v>4925.5232492300001</v>
      </c>
      <c r="J2422" s="9">
        <v>3790.55526288999</v>
      </c>
    </row>
    <row r="2423" spans="1:10" x14ac:dyDescent="0.25">
      <c r="A2423" t="s">
        <v>39</v>
      </c>
      <c r="B2423" t="s">
        <v>144</v>
      </c>
      <c r="C2423" s="7" t="s">
        <v>1</v>
      </c>
      <c r="D2423" t="s">
        <v>147</v>
      </c>
      <c r="E2423" t="s">
        <v>32</v>
      </c>
      <c r="F2423" t="s">
        <v>97</v>
      </c>
      <c r="G2423">
        <v>2016</v>
      </c>
      <c r="H2423" s="9">
        <v>4327.5120713099996</v>
      </c>
      <c r="I2423" s="9">
        <v>4920.58961095</v>
      </c>
      <c r="J2423" s="9">
        <v>3732.22804051</v>
      </c>
    </row>
    <row r="2424" spans="1:10" x14ac:dyDescent="0.25">
      <c r="A2424" t="s">
        <v>39</v>
      </c>
      <c r="B2424" t="s">
        <v>144</v>
      </c>
      <c r="C2424" s="7" t="s">
        <v>3</v>
      </c>
      <c r="D2424" t="s">
        <v>147</v>
      </c>
      <c r="E2424" t="s">
        <v>32</v>
      </c>
      <c r="F2424" t="s">
        <v>97</v>
      </c>
      <c r="G2424">
        <v>2016</v>
      </c>
      <c r="H2424" s="9">
        <v>4412.7572875400001</v>
      </c>
      <c r="I2424" s="9">
        <v>5040.9153491099996</v>
      </c>
      <c r="J2424" s="9">
        <v>3780.1867181500002</v>
      </c>
    </row>
    <row r="2425" spans="1:10" x14ac:dyDescent="0.25">
      <c r="A2425" t="s">
        <v>39</v>
      </c>
      <c r="B2425" t="s">
        <v>144</v>
      </c>
      <c r="C2425" s="7" t="s">
        <v>1</v>
      </c>
      <c r="D2425" t="s">
        <v>147</v>
      </c>
      <c r="E2425" t="s">
        <v>32</v>
      </c>
      <c r="F2425" t="s">
        <v>146</v>
      </c>
      <c r="G2425">
        <v>2016</v>
      </c>
      <c r="H2425" s="9">
        <v>7.1851709594500004E-2</v>
      </c>
      <c r="I2425" s="9">
        <v>8.1686278478900004E-2</v>
      </c>
      <c r="J2425" s="9">
        <v>6.1965555367300001E-2</v>
      </c>
    </row>
    <row r="2426" spans="1:10" x14ac:dyDescent="0.25">
      <c r="A2426" t="s">
        <v>39</v>
      </c>
      <c r="B2426" t="s">
        <v>144</v>
      </c>
      <c r="C2426" s="7" t="s">
        <v>3</v>
      </c>
      <c r="D2426" t="s">
        <v>147</v>
      </c>
      <c r="E2426" t="s">
        <v>32</v>
      </c>
      <c r="F2426" t="s">
        <v>146</v>
      </c>
      <c r="G2426">
        <v>2016</v>
      </c>
      <c r="H2426" s="9">
        <v>5.7948992252800001E-2</v>
      </c>
      <c r="I2426" s="9">
        <v>6.6204710049200005E-2</v>
      </c>
      <c r="J2426" s="9">
        <v>4.9640533732899998E-2</v>
      </c>
    </row>
    <row r="2427" spans="1:10" x14ac:dyDescent="0.25">
      <c r="A2427" t="s">
        <v>39</v>
      </c>
      <c r="B2427" t="s">
        <v>144</v>
      </c>
      <c r="C2427" s="7" t="s">
        <v>1</v>
      </c>
      <c r="D2427" t="s">
        <v>147</v>
      </c>
      <c r="E2427" t="s">
        <v>32</v>
      </c>
      <c r="F2427" t="s">
        <v>7</v>
      </c>
      <c r="G2427">
        <v>2016</v>
      </c>
      <c r="H2427" s="9">
        <v>7180.1888959799999</v>
      </c>
      <c r="I2427" s="9">
        <v>8164.2205276499999</v>
      </c>
      <c r="J2427" s="9">
        <v>6192.49626395</v>
      </c>
    </row>
    <row r="2428" spans="1:10" x14ac:dyDescent="0.25">
      <c r="A2428" t="s">
        <v>39</v>
      </c>
      <c r="B2428" t="s">
        <v>144</v>
      </c>
      <c r="C2428" s="7" t="s">
        <v>3</v>
      </c>
      <c r="D2428" t="s">
        <v>147</v>
      </c>
      <c r="E2428" t="s">
        <v>32</v>
      </c>
      <c r="F2428" t="s">
        <v>7</v>
      </c>
      <c r="G2428">
        <v>2016</v>
      </c>
      <c r="H2428" s="9">
        <v>5791.4387299700002</v>
      </c>
      <c r="I2428" s="9">
        <v>6615.8527390199997</v>
      </c>
      <c r="J2428" s="9">
        <v>4961.2336096199997</v>
      </c>
    </row>
    <row r="2429" spans="1:10" x14ac:dyDescent="0.25">
      <c r="A2429" t="s">
        <v>39</v>
      </c>
      <c r="B2429" t="s">
        <v>144</v>
      </c>
      <c r="C2429" s="7" t="s">
        <v>1</v>
      </c>
      <c r="D2429" t="s">
        <v>148</v>
      </c>
      <c r="E2429" t="s">
        <v>32</v>
      </c>
      <c r="F2429" t="s">
        <v>97</v>
      </c>
      <c r="G2429">
        <v>2016</v>
      </c>
      <c r="H2429" s="9">
        <v>2955.3474044700001</v>
      </c>
      <c r="I2429" s="9">
        <v>3360.3128788099998</v>
      </c>
      <c r="J2429" s="9">
        <v>2529.25606139</v>
      </c>
    </row>
    <row r="2430" spans="1:10" x14ac:dyDescent="0.25">
      <c r="A2430" t="s">
        <v>39</v>
      </c>
      <c r="B2430" t="s">
        <v>144</v>
      </c>
      <c r="C2430" s="7" t="s">
        <v>3</v>
      </c>
      <c r="D2430" t="s">
        <v>148</v>
      </c>
      <c r="E2430" t="s">
        <v>32</v>
      </c>
      <c r="F2430" t="s">
        <v>97</v>
      </c>
      <c r="G2430">
        <v>2016</v>
      </c>
      <c r="H2430" s="9">
        <v>3713.9055573800001</v>
      </c>
      <c r="I2430" s="9">
        <v>4251.2979714499997</v>
      </c>
      <c r="J2430" s="9">
        <v>3185.2859535100001</v>
      </c>
    </row>
    <row r="2431" spans="1:10" x14ac:dyDescent="0.25">
      <c r="A2431" t="s">
        <v>39</v>
      </c>
      <c r="B2431" t="s">
        <v>144</v>
      </c>
      <c r="C2431" s="7" t="s">
        <v>1</v>
      </c>
      <c r="D2431" t="s">
        <v>148</v>
      </c>
      <c r="E2431" t="s">
        <v>32</v>
      </c>
      <c r="F2431" t="s">
        <v>146</v>
      </c>
      <c r="G2431">
        <v>2016</v>
      </c>
      <c r="H2431" s="9">
        <v>8.3594235075899997E-2</v>
      </c>
      <c r="I2431" s="9">
        <v>9.5050871383500005E-2</v>
      </c>
      <c r="J2431" s="9">
        <v>7.1548852843299995E-2</v>
      </c>
    </row>
    <row r="2432" spans="1:10" x14ac:dyDescent="0.25">
      <c r="A2432" t="s">
        <v>39</v>
      </c>
      <c r="B2432" t="s">
        <v>144</v>
      </c>
      <c r="C2432" s="7" t="s">
        <v>3</v>
      </c>
      <c r="D2432" t="s">
        <v>148</v>
      </c>
      <c r="E2432" t="s">
        <v>32</v>
      </c>
      <c r="F2432" t="s">
        <v>146</v>
      </c>
      <c r="G2432">
        <v>2016</v>
      </c>
      <c r="H2432" s="9">
        <v>6.9592447450299993E-2</v>
      </c>
      <c r="I2432" s="9">
        <v>7.9656087599999995E-2</v>
      </c>
      <c r="J2432" s="9">
        <v>5.9684145722899998E-2</v>
      </c>
    </row>
    <row r="2433" spans="1:10" x14ac:dyDescent="0.25">
      <c r="A2433" t="s">
        <v>39</v>
      </c>
      <c r="B2433" t="s">
        <v>144</v>
      </c>
      <c r="C2433" s="7" t="s">
        <v>1</v>
      </c>
      <c r="D2433" t="s">
        <v>148</v>
      </c>
      <c r="E2433" t="s">
        <v>32</v>
      </c>
      <c r="F2433" t="s">
        <v>7</v>
      </c>
      <c r="G2433">
        <v>2016</v>
      </c>
      <c r="H2433" s="9">
        <v>8355.6992793600002</v>
      </c>
      <c r="I2433" s="9">
        <v>9500.6644083299998</v>
      </c>
      <c r="J2433" s="9">
        <v>7151.0046559899902</v>
      </c>
    </row>
    <row r="2434" spans="1:10" x14ac:dyDescent="0.25">
      <c r="A2434" t="s">
        <v>39</v>
      </c>
      <c r="B2434" t="s">
        <v>144</v>
      </c>
      <c r="C2434" s="7" t="s">
        <v>3</v>
      </c>
      <c r="D2434" t="s">
        <v>148</v>
      </c>
      <c r="E2434" t="s">
        <v>32</v>
      </c>
      <c r="F2434" t="s">
        <v>7</v>
      </c>
      <c r="G2434">
        <v>2016</v>
      </c>
      <c r="H2434" s="9">
        <v>6956.5810848499996</v>
      </c>
      <c r="I2434" s="9">
        <v>7963.1801609699996</v>
      </c>
      <c r="J2434" s="9">
        <v>5966.4145120699995</v>
      </c>
    </row>
    <row r="2435" spans="1:10" x14ac:dyDescent="0.25">
      <c r="A2435" t="s">
        <v>39</v>
      </c>
      <c r="B2435" t="s">
        <v>144</v>
      </c>
      <c r="C2435" s="7" t="s">
        <v>1</v>
      </c>
      <c r="D2435" t="s">
        <v>149</v>
      </c>
      <c r="E2435" t="s">
        <v>32</v>
      </c>
      <c r="F2435" t="s">
        <v>97</v>
      </c>
      <c r="G2435">
        <v>2016</v>
      </c>
      <c r="H2435" s="9">
        <v>1301.2377336699999</v>
      </c>
      <c r="I2435" s="9">
        <v>1503.73731974</v>
      </c>
      <c r="J2435" s="9">
        <v>1075.3008959199999</v>
      </c>
    </row>
    <row r="2436" spans="1:10" x14ac:dyDescent="0.25">
      <c r="A2436" t="s">
        <v>39</v>
      </c>
      <c r="B2436" t="s">
        <v>144</v>
      </c>
      <c r="C2436" s="7" t="s">
        <v>3</v>
      </c>
      <c r="D2436" t="s">
        <v>149</v>
      </c>
      <c r="E2436" t="s">
        <v>32</v>
      </c>
      <c r="F2436" t="s">
        <v>97</v>
      </c>
      <c r="G2436">
        <v>2016</v>
      </c>
      <c r="H2436" s="9">
        <v>2358.5398425200001</v>
      </c>
      <c r="I2436" s="9">
        <v>2729.1551313800001</v>
      </c>
      <c r="J2436" s="9">
        <v>1940.82637075</v>
      </c>
    </row>
    <row r="2437" spans="1:10" x14ac:dyDescent="0.25">
      <c r="A2437" t="s">
        <v>39</v>
      </c>
      <c r="B2437" t="s">
        <v>144</v>
      </c>
      <c r="C2437" s="7" t="s">
        <v>1</v>
      </c>
      <c r="D2437" t="s">
        <v>149</v>
      </c>
      <c r="E2437" t="s">
        <v>32</v>
      </c>
      <c r="F2437" t="s">
        <v>146</v>
      </c>
      <c r="G2437">
        <v>2016</v>
      </c>
      <c r="H2437" s="9">
        <v>8.8222825339200006E-2</v>
      </c>
      <c r="I2437" s="9">
        <v>0.101952723469</v>
      </c>
      <c r="J2437" s="9">
        <v>7.2904639110599995E-2</v>
      </c>
    </row>
    <row r="2438" spans="1:10" x14ac:dyDescent="0.25">
      <c r="A2438" t="s">
        <v>39</v>
      </c>
      <c r="B2438" t="s">
        <v>144</v>
      </c>
      <c r="C2438" s="7" t="s">
        <v>3</v>
      </c>
      <c r="D2438" t="s">
        <v>149</v>
      </c>
      <c r="E2438" t="s">
        <v>32</v>
      </c>
      <c r="F2438" t="s">
        <v>146</v>
      </c>
      <c r="G2438">
        <v>2016</v>
      </c>
      <c r="H2438" s="9">
        <v>7.6032895988900007E-2</v>
      </c>
      <c r="I2438" s="9">
        <v>8.7982569733499993E-2</v>
      </c>
      <c r="J2438" s="9">
        <v>6.2565964342799998E-2</v>
      </c>
    </row>
    <row r="2439" spans="1:10" x14ac:dyDescent="0.25">
      <c r="A2439" t="s">
        <v>39</v>
      </c>
      <c r="B2439" t="s">
        <v>144</v>
      </c>
      <c r="C2439" s="7" t="s">
        <v>1</v>
      </c>
      <c r="D2439" t="s">
        <v>149</v>
      </c>
      <c r="E2439" t="s">
        <v>32</v>
      </c>
      <c r="F2439" t="s">
        <v>7</v>
      </c>
      <c r="G2439">
        <v>2016</v>
      </c>
      <c r="H2439" s="9">
        <v>8819.1876586199996</v>
      </c>
      <c r="I2439" s="9">
        <v>10191.6362159</v>
      </c>
      <c r="J2439" s="9">
        <v>7287.89224689</v>
      </c>
    </row>
    <row r="2440" spans="1:10" x14ac:dyDescent="0.25">
      <c r="A2440" t="s">
        <v>39</v>
      </c>
      <c r="B2440" t="s">
        <v>144</v>
      </c>
      <c r="C2440" s="7" t="s">
        <v>3</v>
      </c>
      <c r="D2440" t="s">
        <v>149</v>
      </c>
      <c r="E2440" t="s">
        <v>32</v>
      </c>
      <c r="F2440" t="s">
        <v>7</v>
      </c>
      <c r="G2440">
        <v>2016</v>
      </c>
      <c r="H2440" s="9">
        <v>7601.1776984999997</v>
      </c>
      <c r="I2440" s="9">
        <v>8795.6085144099998</v>
      </c>
      <c r="J2440" s="9">
        <v>6254.9573511799999</v>
      </c>
    </row>
    <row r="2441" spans="1:10" x14ac:dyDescent="0.25">
      <c r="A2441" t="s">
        <v>39</v>
      </c>
      <c r="B2441" t="s">
        <v>144</v>
      </c>
      <c r="C2441" s="7" t="s">
        <v>1</v>
      </c>
      <c r="D2441" t="s">
        <v>150</v>
      </c>
      <c r="E2441" t="s">
        <v>32</v>
      </c>
      <c r="F2441" t="s">
        <v>97</v>
      </c>
      <c r="G2441">
        <v>2016</v>
      </c>
      <c r="H2441" s="9">
        <v>236.57488399600001</v>
      </c>
      <c r="I2441" s="9">
        <v>288.57663392900002</v>
      </c>
      <c r="J2441" s="9">
        <v>183.569081872</v>
      </c>
    </row>
    <row r="2442" spans="1:10" x14ac:dyDescent="0.25">
      <c r="A2442" t="s">
        <v>39</v>
      </c>
      <c r="B2442" t="s">
        <v>144</v>
      </c>
      <c r="C2442" s="7" t="s">
        <v>3</v>
      </c>
      <c r="D2442" t="s">
        <v>150</v>
      </c>
      <c r="E2442" t="s">
        <v>32</v>
      </c>
      <c r="F2442" t="s">
        <v>97</v>
      </c>
      <c r="G2442">
        <v>2016</v>
      </c>
      <c r="H2442" s="9">
        <v>709.95198571000003</v>
      </c>
      <c r="I2442" s="9">
        <v>870.829896598</v>
      </c>
      <c r="J2442" s="9">
        <v>548.31599673300002</v>
      </c>
    </row>
    <row r="2443" spans="1:10" x14ac:dyDescent="0.25">
      <c r="A2443" t="s">
        <v>39</v>
      </c>
      <c r="B2443" t="s">
        <v>144</v>
      </c>
      <c r="C2443" s="7" t="s">
        <v>1</v>
      </c>
      <c r="D2443" t="s">
        <v>150</v>
      </c>
      <c r="E2443" t="s">
        <v>32</v>
      </c>
      <c r="F2443" t="s">
        <v>146</v>
      </c>
      <c r="G2443">
        <v>2016</v>
      </c>
      <c r="H2443" s="9">
        <v>8.6931469263399994E-2</v>
      </c>
      <c r="I2443" s="9">
        <v>0.106045223375</v>
      </c>
      <c r="J2443" s="9">
        <v>6.7445410218499993E-2</v>
      </c>
    </row>
    <row r="2444" spans="1:10" x14ac:dyDescent="0.25">
      <c r="A2444" t="s">
        <v>39</v>
      </c>
      <c r="B2444" t="s">
        <v>144</v>
      </c>
      <c r="C2444" s="7" t="s">
        <v>3</v>
      </c>
      <c r="D2444" t="s">
        <v>150</v>
      </c>
      <c r="E2444" t="s">
        <v>32</v>
      </c>
      <c r="F2444" t="s">
        <v>146</v>
      </c>
      <c r="G2444">
        <v>2016</v>
      </c>
      <c r="H2444" s="9">
        <v>7.7777539582799995E-2</v>
      </c>
      <c r="I2444" s="9">
        <v>9.5393703648100001E-2</v>
      </c>
      <c r="J2444" s="9">
        <v>6.00726284037E-2</v>
      </c>
    </row>
    <row r="2445" spans="1:10" x14ac:dyDescent="0.25">
      <c r="A2445" t="s">
        <v>39</v>
      </c>
      <c r="B2445" t="s">
        <v>144</v>
      </c>
      <c r="C2445" s="7" t="s">
        <v>1</v>
      </c>
      <c r="D2445" t="s">
        <v>150</v>
      </c>
      <c r="E2445" t="s">
        <v>32</v>
      </c>
      <c r="F2445" t="s">
        <v>7</v>
      </c>
      <c r="G2445">
        <v>2016</v>
      </c>
      <c r="H2445" s="9">
        <v>8689.0931638700004</v>
      </c>
      <c r="I2445" s="9">
        <v>10599.0509845</v>
      </c>
      <c r="J2445" s="9">
        <v>6742.2577893600001</v>
      </c>
    </row>
    <row r="2446" spans="1:10" x14ac:dyDescent="0.25">
      <c r="A2446" t="s">
        <v>39</v>
      </c>
      <c r="B2446" t="s">
        <v>144</v>
      </c>
      <c r="C2446" s="7" t="s">
        <v>3</v>
      </c>
      <c r="D2446" t="s">
        <v>150</v>
      </c>
      <c r="E2446" t="s">
        <v>32</v>
      </c>
      <c r="F2446" t="s">
        <v>7</v>
      </c>
      <c r="G2446">
        <v>2016</v>
      </c>
      <c r="H2446" s="9">
        <v>7775.5355385999901</v>
      </c>
      <c r="I2446" s="9">
        <v>9537.5024584300008</v>
      </c>
      <c r="J2446" s="9">
        <v>6005.2659965700004</v>
      </c>
    </row>
    <row r="2447" spans="1:10" x14ac:dyDescent="0.25">
      <c r="A2447" t="s">
        <v>39</v>
      </c>
      <c r="B2447" t="s">
        <v>144</v>
      </c>
      <c r="C2447" s="7" t="s">
        <v>3</v>
      </c>
      <c r="D2447" t="s">
        <v>147</v>
      </c>
      <c r="E2447" t="s">
        <v>96</v>
      </c>
      <c r="F2447" t="s">
        <v>146</v>
      </c>
      <c r="G2447">
        <v>2016</v>
      </c>
      <c r="H2447" s="9">
        <v>1</v>
      </c>
      <c r="I2447" s="9">
        <v>1</v>
      </c>
      <c r="J2447" s="9">
        <v>1</v>
      </c>
    </row>
    <row r="2448" spans="1:10" x14ac:dyDescent="0.25">
      <c r="A2448" t="s">
        <v>39</v>
      </c>
      <c r="B2448" t="s">
        <v>144</v>
      </c>
      <c r="C2448" s="7" t="s">
        <v>1</v>
      </c>
      <c r="D2448" t="s">
        <v>147</v>
      </c>
      <c r="E2448" t="s">
        <v>96</v>
      </c>
      <c r="F2448" t="s">
        <v>7</v>
      </c>
      <c r="G2448">
        <v>2016</v>
      </c>
      <c r="H2448" s="9">
        <v>99930.657851399999</v>
      </c>
      <c r="I2448" s="9">
        <v>99945.540637700004</v>
      </c>
      <c r="J2448" s="9">
        <v>99913.020661499904</v>
      </c>
    </row>
    <row r="2449" spans="1:10" x14ac:dyDescent="0.25">
      <c r="A2449" t="s">
        <v>39</v>
      </c>
      <c r="B2449" t="s">
        <v>144</v>
      </c>
      <c r="C2449" s="7" t="s">
        <v>3</v>
      </c>
      <c r="D2449" t="s">
        <v>147</v>
      </c>
      <c r="E2449" t="s">
        <v>96</v>
      </c>
      <c r="F2449" t="s">
        <v>7</v>
      </c>
      <c r="G2449">
        <v>2016</v>
      </c>
      <c r="H2449" s="9">
        <v>99940.296265500001</v>
      </c>
      <c r="I2449" s="9">
        <v>99954.739797899994</v>
      </c>
      <c r="J2449" s="9">
        <v>99924.206325199993</v>
      </c>
    </row>
    <row r="2450" spans="1:10" x14ac:dyDescent="0.25">
      <c r="A2450" t="s">
        <v>39</v>
      </c>
      <c r="B2450" t="s">
        <v>144</v>
      </c>
      <c r="C2450" s="7" t="s">
        <v>1</v>
      </c>
      <c r="D2450" t="s">
        <v>148</v>
      </c>
      <c r="E2450" t="s">
        <v>96</v>
      </c>
      <c r="F2450" t="s">
        <v>97</v>
      </c>
      <c r="G2450">
        <v>2016</v>
      </c>
      <c r="H2450" s="9">
        <v>35353.491407300004</v>
      </c>
      <c r="I2450" s="9">
        <v>35357.337563399997</v>
      </c>
      <c r="J2450" s="9">
        <v>35349.189745000003</v>
      </c>
    </row>
    <row r="2451" spans="1:10" x14ac:dyDescent="0.25">
      <c r="A2451" t="s">
        <v>39</v>
      </c>
      <c r="B2451" t="s">
        <v>144</v>
      </c>
      <c r="C2451" s="7" t="s">
        <v>3</v>
      </c>
      <c r="D2451" t="s">
        <v>148</v>
      </c>
      <c r="E2451" t="s">
        <v>96</v>
      </c>
      <c r="F2451" t="s">
        <v>97</v>
      </c>
      <c r="G2451">
        <v>2016</v>
      </c>
      <c r="H2451" s="9">
        <v>53366.507769900003</v>
      </c>
      <c r="I2451" s="9">
        <v>53371.635170699999</v>
      </c>
      <c r="J2451" s="9">
        <v>53360.256255499997</v>
      </c>
    </row>
    <row r="2452" spans="1:10" x14ac:dyDescent="0.25">
      <c r="A2452" t="s">
        <v>39</v>
      </c>
      <c r="B2452" t="s">
        <v>144</v>
      </c>
      <c r="C2452" s="7" t="s">
        <v>1</v>
      </c>
      <c r="D2452" t="s">
        <v>148</v>
      </c>
      <c r="E2452" t="s">
        <v>96</v>
      </c>
      <c r="F2452" t="s">
        <v>146</v>
      </c>
      <c r="G2452">
        <v>2016</v>
      </c>
      <c r="H2452" s="9">
        <v>1</v>
      </c>
      <c r="I2452" s="9">
        <v>1</v>
      </c>
      <c r="J2452" s="9">
        <v>1</v>
      </c>
    </row>
    <row r="2453" spans="1:10" x14ac:dyDescent="0.25">
      <c r="A2453" t="s">
        <v>39</v>
      </c>
      <c r="B2453" t="s">
        <v>144</v>
      </c>
      <c r="C2453" s="7" t="s">
        <v>3</v>
      </c>
      <c r="D2453" t="s">
        <v>148</v>
      </c>
      <c r="E2453" t="s">
        <v>96</v>
      </c>
      <c r="F2453" t="s">
        <v>146</v>
      </c>
      <c r="G2453">
        <v>2016</v>
      </c>
      <c r="H2453" s="9">
        <v>1</v>
      </c>
      <c r="I2453" s="9">
        <v>1</v>
      </c>
      <c r="J2453" s="9">
        <v>1</v>
      </c>
    </row>
    <row r="2454" spans="1:10" x14ac:dyDescent="0.25">
      <c r="A2454" t="s">
        <v>39</v>
      </c>
      <c r="B2454" t="s">
        <v>144</v>
      </c>
      <c r="C2454" s="7" t="s">
        <v>1</v>
      </c>
      <c r="D2454" t="s">
        <v>148</v>
      </c>
      <c r="E2454" t="s">
        <v>96</v>
      </c>
      <c r="F2454" t="s">
        <v>7</v>
      </c>
      <c r="G2454">
        <v>2016</v>
      </c>
      <c r="H2454" s="9">
        <v>99955.471302000005</v>
      </c>
      <c r="I2454" s="9">
        <v>99966.345598300002</v>
      </c>
      <c r="J2454" s="9">
        <v>99943.309145799998</v>
      </c>
    </row>
    <row r="2455" spans="1:10" x14ac:dyDescent="0.25">
      <c r="A2455" t="s">
        <v>39</v>
      </c>
      <c r="B2455" t="s">
        <v>144</v>
      </c>
      <c r="C2455" s="7" t="s">
        <v>3</v>
      </c>
      <c r="D2455" t="s">
        <v>148</v>
      </c>
      <c r="E2455" t="s">
        <v>96</v>
      </c>
      <c r="F2455" t="s">
        <v>7</v>
      </c>
      <c r="G2455">
        <v>2016</v>
      </c>
      <c r="H2455" s="9">
        <v>99961.733754600005</v>
      </c>
      <c r="I2455" s="9">
        <v>99971.337978099997</v>
      </c>
      <c r="J2455" s="9">
        <v>99950.023934299999</v>
      </c>
    </row>
    <row r="2456" spans="1:10" x14ac:dyDescent="0.25">
      <c r="A2456" t="s">
        <v>39</v>
      </c>
      <c r="B2456" t="s">
        <v>144</v>
      </c>
      <c r="C2456" s="7" t="s">
        <v>1</v>
      </c>
      <c r="D2456" t="s">
        <v>149</v>
      </c>
      <c r="E2456" t="s">
        <v>96</v>
      </c>
      <c r="F2456" t="s">
        <v>97</v>
      </c>
      <c r="G2456">
        <v>2016</v>
      </c>
      <c r="H2456" s="9">
        <v>14749.4478887</v>
      </c>
      <c r="I2456" s="9">
        <v>14750.9698575</v>
      </c>
      <c r="J2456" s="9">
        <v>14747.8052417</v>
      </c>
    </row>
    <row r="2457" spans="1:10" x14ac:dyDescent="0.25">
      <c r="A2457" t="s">
        <v>39</v>
      </c>
      <c r="B2457" t="s">
        <v>144</v>
      </c>
      <c r="C2457" s="7" t="s">
        <v>3</v>
      </c>
      <c r="D2457" t="s">
        <v>149</v>
      </c>
      <c r="E2457" t="s">
        <v>96</v>
      </c>
      <c r="F2457" t="s">
        <v>97</v>
      </c>
      <c r="G2457">
        <v>2016</v>
      </c>
      <c r="H2457" s="9">
        <v>31019.997362099999</v>
      </c>
      <c r="I2457" s="9">
        <v>31022.506587299999</v>
      </c>
      <c r="J2457" s="9">
        <v>31016.867512600002</v>
      </c>
    </row>
    <row r="2458" spans="1:10" x14ac:dyDescent="0.25">
      <c r="A2458" t="s">
        <v>39</v>
      </c>
      <c r="B2458" t="s">
        <v>144</v>
      </c>
      <c r="C2458" s="7" t="s">
        <v>1</v>
      </c>
      <c r="D2458" t="s">
        <v>149</v>
      </c>
      <c r="E2458" t="s">
        <v>96</v>
      </c>
      <c r="F2458" t="s">
        <v>146</v>
      </c>
      <c r="G2458">
        <v>2016</v>
      </c>
      <c r="H2458" s="9">
        <v>1</v>
      </c>
      <c r="I2458" s="9">
        <v>1</v>
      </c>
      <c r="J2458" s="9">
        <v>1</v>
      </c>
    </row>
    <row r="2459" spans="1:10" x14ac:dyDescent="0.25">
      <c r="A2459" t="s">
        <v>39</v>
      </c>
      <c r="B2459" t="s">
        <v>144</v>
      </c>
      <c r="C2459" s="7" t="s">
        <v>3</v>
      </c>
      <c r="D2459" t="s">
        <v>149</v>
      </c>
      <c r="E2459" t="s">
        <v>96</v>
      </c>
      <c r="F2459" t="s">
        <v>146</v>
      </c>
      <c r="G2459">
        <v>2016</v>
      </c>
      <c r="H2459" s="9">
        <v>1</v>
      </c>
      <c r="I2459" s="9">
        <v>1</v>
      </c>
      <c r="J2459" s="9">
        <v>1</v>
      </c>
    </row>
    <row r="2460" spans="1:10" x14ac:dyDescent="0.25">
      <c r="A2460" t="s">
        <v>39</v>
      </c>
      <c r="B2460" t="s">
        <v>144</v>
      </c>
      <c r="C2460" s="7" t="s">
        <v>1</v>
      </c>
      <c r="D2460" t="s">
        <v>149</v>
      </c>
      <c r="E2460" t="s">
        <v>96</v>
      </c>
      <c r="F2460" t="s">
        <v>7</v>
      </c>
      <c r="G2460">
        <v>2016</v>
      </c>
      <c r="H2460" s="9">
        <v>99964.937555500001</v>
      </c>
      <c r="I2460" s="9">
        <v>99975.252756300004</v>
      </c>
      <c r="J2460" s="9">
        <v>99953.804453799996</v>
      </c>
    </row>
    <row r="2461" spans="1:10" x14ac:dyDescent="0.25">
      <c r="A2461" t="s">
        <v>39</v>
      </c>
      <c r="B2461" t="s">
        <v>144</v>
      </c>
      <c r="C2461" s="7" t="s">
        <v>3</v>
      </c>
      <c r="D2461" t="s">
        <v>149</v>
      </c>
      <c r="E2461" t="s">
        <v>96</v>
      </c>
      <c r="F2461" t="s">
        <v>7</v>
      </c>
      <c r="G2461">
        <v>2016</v>
      </c>
      <c r="H2461" s="9">
        <v>99972.240411499995</v>
      </c>
      <c r="I2461" s="9">
        <v>99980.327222799999</v>
      </c>
      <c r="J2461" s="9">
        <v>99962.153432499996</v>
      </c>
    </row>
    <row r="2462" spans="1:10" x14ac:dyDescent="0.25">
      <c r="A2462" t="s">
        <v>39</v>
      </c>
      <c r="B2462" t="s">
        <v>144</v>
      </c>
      <c r="C2462" s="7" t="s">
        <v>1</v>
      </c>
      <c r="D2462" t="s">
        <v>150</v>
      </c>
      <c r="E2462" t="s">
        <v>96</v>
      </c>
      <c r="F2462" t="s">
        <v>97</v>
      </c>
      <c r="G2462">
        <v>2016</v>
      </c>
      <c r="H2462" s="9">
        <v>2721.3963104200002</v>
      </c>
      <c r="I2462" s="9">
        <v>2721.8377745900002</v>
      </c>
      <c r="J2462" s="9">
        <v>2720.86470474</v>
      </c>
    </row>
    <row r="2463" spans="1:10" x14ac:dyDescent="0.25">
      <c r="A2463" t="s">
        <v>39</v>
      </c>
      <c r="B2463" t="s">
        <v>144</v>
      </c>
      <c r="C2463" s="7" t="s">
        <v>3</v>
      </c>
      <c r="D2463" t="s">
        <v>150</v>
      </c>
      <c r="E2463" t="s">
        <v>96</v>
      </c>
      <c r="F2463" t="s">
        <v>97</v>
      </c>
      <c r="G2463">
        <v>2016</v>
      </c>
      <c r="H2463" s="9">
        <v>9127.9829709200003</v>
      </c>
      <c r="I2463" s="9">
        <v>9128.9757987800003</v>
      </c>
      <c r="J2463" s="9">
        <v>9126.7722786499999</v>
      </c>
    </row>
    <row r="2464" spans="1:10" x14ac:dyDescent="0.25">
      <c r="A2464" t="s">
        <v>39</v>
      </c>
      <c r="B2464" t="s">
        <v>144</v>
      </c>
      <c r="C2464" s="7" t="s">
        <v>1</v>
      </c>
      <c r="D2464" t="s">
        <v>150</v>
      </c>
      <c r="E2464" t="s">
        <v>96</v>
      </c>
      <c r="F2464" t="s">
        <v>146</v>
      </c>
      <c r="G2464">
        <v>2016</v>
      </c>
      <c r="H2464" s="9">
        <v>1</v>
      </c>
      <c r="I2464" s="9">
        <v>1</v>
      </c>
      <c r="J2464" s="9">
        <v>1</v>
      </c>
    </row>
    <row r="2465" spans="1:10" x14ac:dyDescent="0.25">
      <c r="A2465" t="s">
        <v>39</v>
      </c>
      <c r="B2465" t="s">
        <v>144</v>
      </c>
      <c r="C2465" s="7" t="s">
        <v>3</v>
      </c>
      <c r="D2465" t="s">
        <v>150</v>
      </c>
      <c r="E2465" t="s">
        <v>96</v>
      </c>
      <c r="F2465" t="s">
        <v>146</v>
      </c>
      <c r="G2465">
        <v>2016</v>
      </c>
      <c r="H2465" s="9">
        <v>1</v>
      </c>
      <c r="I2465" s="9">
        <v>1</v>
      </c>
      <c r="J2465" s="9">
        <v>1</v>
      </c>
    </row>
    <row r="2466" spans="1:10" x14ac:dyDescent="0.25">
      <c r="A2466" t="s">
        <v>39</v>
      </c>
      <c r="B2466" t="s">
        <v>144</v>
      </c>
      <c r="C2466" s="7" t="s">
        <v>1</v>
      </c>
      <c r="D2466" t="s">
        <v>150</v>
      </c>
      <c r="E2466" t="s">
        <v>96</v>
      </c>
      <c r="F2466" t="s">
        <v>7</v>
      </c>
      <c r="G2466">
        <v>2016</v>
      </c>
      <c r="H2466" s="9">
        <v>99953.408737299993</v>
      </c>
      <c r="I2466" s="9">
        <v>99969.623152100001</v>
      </c>
      <c r="J2466" s="9">
        <v>99933.883539999995</v>
      </c>
    </row>
    <row r="2467" spans="1:10" x14ac:dyDescent="0.25">
      <c r="A2467" t="s">
        <v>39</v>
      </c>
      <c r="B2467" t="s">
        <v>144</v>
      </c>
      <c r="C2467" s="7" t="s">
        <v>3</v>
      </c>
      <c r="D2467" t="s">
        <v>150</v>
      </c>
      <c r="E2467" t="s">
        <v>96</v>
      </c>
      <c r="F2467" t="s">
        <v>7</v>
      </c>
      <c r="G2467">
        <v>2016</v>
      </c>
      <c r="H2467" s="9">
        <v>99971.487388900001</v>
      </c>
      <c r="I2467" s="9">
        <v>99982.361037299997</v>
      </c>
      <c r="J2467" s="9">
        <v>99958.227645999999</v>
      </c>
    </row>
    <row r="2468" spans="1:10" x14ac:dyDescent="0.25">
      <c r="A2468" t="s">
        <v>95</v>
      </c>
      <c r="B2468" t="s">
        <v>144</v>
      </c>
      <c r="C2468" s="7" t="s">
        <v>1</v>
      </c>
      <c r="D2468" t="s">
        <v>145</v>
      </c>
      <c r="E2468" t="s">
        <v>96</v>
      </c>
      <c r="F2468" t="s">
        <v>97</v>
      </c>
      <c r="G2468">
        <v>2016</v>
      </c>
      <c r="H2468" s="9">
        <v>9231.6872229300006</v>
      </c>
      <c r="I2468" s="9">
        <v>12712.8126285</v>
      </c>
      <c r="J2468" s="9">
        <v>6496.2379632100001</v>
      </c>
    </row>
    <row r="2469" spans="1:10" x14ac:dyDescent="0.25">
      <c r="A2469" t="s">
        <v>95</v>
      </c>
      <c r="B2469" t="s">
        <v>144</v>
      </c>
      <c r="C2469" s="7" t="s">
        <v>3</v>
      </c>
      <c r="D2469" t="s">
        <v>145</v>
      </c>
      <c r="E2469" t="s">
        <v>96</v>
      </c>
      <c r="F2469" t="s">
        <v>97</v>
      </c>
      <c r="G2469">
        <v>2016</v>
      </c>
      <c r="H2469" s="9">
        <v>8597.5735916600006</v>
      </c>
      <c r="I2469" s="9">
        <v>11931.5385305</v>
      </c>
      <c r="J2469" s="9">
        <v>5974.0669501000002</v>
      </c>
    </row>
    <row r="2470" spans="1:10" x14ac:dyDescent="0.25">
      <c r="A2470" t="s">
        <v>95</v>
      </c>
      <c r="B2470" t="s">
        <v>144</v>
      </c>
      <c r="C2470" s="7" t="s">
        <v>1</v>
      </c>
      <c r="D2470" t="s">
        <v>145</v>
      </c>
      <c r="E2470" t="s">
        <v>96</v>
      </c>
      <c r="F2470" t="s">
        <v>146</v>
      </c>
      <c r="G2470">
        <v>2016</v>
      </c>
      <c r="H2470" s="9">
        <v>1</v>
      </c>
      <c r="I2470" s="9">
        <v>1</v>
      </c>
      <c r="J2470" s="9">
        <v>1</v>
      </c>
    </row>
    <row r="2471" spans="1:10" x14ac:dyDescent="0.25">
      <c r="A2471" t="s">
        <v>95</v>
      </c>
      <c r="B2471" t="s">
        <v>144</v>
      </c>
      <c r="C2471" s="7" t="s">
        <v>3</v>
      </c>
      <c r="D2471" t="s">
        <v>145</v>
      </c>
      <c r="E2471" t="s">
        <v>96</v>
      </c>
      <c r="F2471" t="s">
        <v>146</v>
      </c>
      <c r="G2471">
        <v>2016</v>
      </c>
      <c r="H2471" s="9">
        <v>1</v>
      </c>
      <c r="I2471" s="9">
        <v>1</v>
      </c>
      <c r="J2471" s="9">
        <v>1</v>
      </c>
    </row>
    <row r="2472" spans="1:10" x14ac:dyDescent="0.25">
      <c r="A2472" t="s">
        <v>95</v>
      </c>
      <c r="B2472" t="s">
        <v>144</v>
      </c>
      <c r="C2472" s="7" t="s">
        <v>1</v>
      </c>
      <c r="D2472" t="s">
        <v>145</v>
      </c>
      <c r="E2472" t="s">
        <v>96</v>
      </c>
      <c r="F2472" t="s">
        <v>7</v>
      </c>
      <c r="G2472">
        <v>2016</v>
      </c>
      <c r="H2472" s="9">
        <v>2756.19739609</v>
      </c>
      <c r="I2472" s="9">
        <v>3795.5164876600002</v>
      </c>
      <c r="J2472" s="9">
        <v>1939.50615161</v>
      </c>
    </row>
    <row r="2473" spans="1:10" x14ac:dyDescent="0.25">
      <c r="A2473" t="s">
        <v>95</v>
      </c>
      <c r="B2473" t="s">
        <v>144</v>
      </c>
      <c r="C2473" s="7" t="s">
        <v>3</v>
      </c>
      <c r="D2473" t="s">
        <v>145</v>
      </c>
      <c r="E2473" t="s">
        <v>96</v>
      </c>
      <c r="F2473" t="s">
        <v>7</v>
      </c>
      <c r="G2473">
        <v>2016</v>
      </c>
      <c r="H2473" s="9">
        <v>2707.46117215</v>
      </c>
      <c r="I2473" s="9">
        <v>3757.3597888999998</v>
      </c>
      <c r="J2473" s="9">
        <v>1881.2929176800001</v>
      </c>
    </row>
    <row r="2474" spans="1:10" x14ac:dyDescent="0.25">
      <c r="A2474" t="s">
        <v>95</v>
      </c>
      <c r="B2474" t="s">
        <v>144</v>
      </c>
      <c r="C2474" s="7" t="s">
        <v>1</v>
      </c>
      <c r="D2474" t="s">
        <v>14</v>
      </c>
      <c r="E2474" t="s">
        <v>96</v>
      </c>
      <c r="F2474" t="s">
        <v>97</v>
      </c>
      <c r="G2474">
        <v>2016</v>
      </c>
      <c r="H2474" s="9">
        <v>10897.508926</v>
      </c>
      <c r="I2474" s="9">
        <v>14904.144106899999</v>
      </c>
      <c r="J2474" s="9">
        <v>7635.7459250800002</v>
      </c>
    </row>
    <row r="2475" spans="1:10" x14ac:dyDescent="0.25">
      <c r="A2475" t="s">
        <v>95</v>
      </c>
      <c r="B2475" t="s">
        <v>144</v>
      </c>
      <c r="C2475" s="7" t="s">
        <v>3</v>
      </c>
      <c r="D2475" t="s">
        <v>14</v>
      </c>
      <c r="E2475" t="s">
        <v>96</v>
      </c>
      <c r="F2475" t="s">
        <v>97</v>
      </c>
      <c r="G2475">
        <v>2016</v>
      </c>
      <c r="H2475" s="9">
        <v>9773.9989084000008</v>
      </c>
      <c r="I2475" s="9">
        <v>13278.6715941</v>
      </c>
      <c r="J2475" s="9">
        <v>6819.1301573299997</v>
      </c>
    </row>
    <row r="2476" spans="1:10" x14ac:dyDescent="0.25">
      <c r="A2476" t="s">
        <v>95</v>
      </c>
      <c r="B2476" t="s">
        <v>144</v>
      </c>
      <c r="C2476" s="7" t="s">
        <v>1</v>
      </c>
      <c r="D2476" t="s">
        <v>14</v>
      </c>
      <c r="E2476" t="s">
        <v>96</v>
      </c>
      <c r="F2476" t="s">
        <v>146</v>
      </c>
      <c r="G2476">
        <v>2016</v>
      </c>
      <c r="H2476" s="9">
        <v>1</v>
      </c>
      <c r="I2476" s="9">
        <v>1</v>
      </c>
      <c r="J2476" s="9">
        <v>1</v>
      </c>
    </row>
    <row r="2477" spans="1:10" x14ac:dyDescent="0.25">
      <c r="A2477" t="s">
        <v>95</v>
      </c>
      <c r="B2477" t="s">
        <v>144</v>
      </c>
      <c r="C2477" s="7" t="s">
        <v>3</v>
      </c>
      <c r="D2477" t="s">
        <v>14</v>
      </c>
      <c r="E2477" t="s">
        <v>96</v>
      </c>
      <c r="F2477" t="s">
        <v>146</v>
      </c>
      <c r="G2477">
        <v>2016</v>
      </c>
      <c r="H2477" s="9">
        <v>1</v>
      </c>
      <c r="I2477" s="9">
        <v>1</v>
      </c>
      <c r="J2477" s="9">
        <v>1</v>
      </c>
    </row>
    <row r="2478" spans="1:10" x14ac:dyDescent="0.25">
      <c r="A2478" t="s">
        <v>95</v>
      </c>
      <c r="B2478" t="s">
        <v>144</v>
      </c>
      <c r="C2478" s="7" t="s">
        <v>1</v>
      </c>
      <c r="D2478" t="s">
        <v>14</v>
      </c>
      <c r="E2478" t="s">
        <v>96</v>
      </c>
      <c r="F2478" t="s">
        <v>7</v>
      </c>
      <c r="G2478">
        <v>2016</v>
      </c>
      <c r="H2478" s="9">
        <v>3874.7069348999999</v>
      </c>
      <c r="I2478" s="9">
        <v>5299.3019708899901</v>
      </c>
      <c r="J2478" s="9">
        <v>2714.9578761399998</v>
      </c>
    </row>
    <row r="2479" spans="1:10" x14ac:dyDescent="0.25">
      <c r="A2479" t="s">
        <v>95</v>
      </c>
      <c r="B2479" t="s">
        <v>144</v>
      </c>
      <c r="C2479" s="7" t="s">
        <v>3</v>
      </c>
      <c r="D2479" t="s">
        <v>14</v>
      </c>
      <c r="E2479" t="s">
        <v>96</v>
      </c>
      <c r="F2479" t="s">
        <v>7</v>
      </c>
      <c r="G2479">
        <v>2016</v>
      </c>
      <c r="H2479" s="9">
        <v>3628.7682662799998</v>
      </c>
      <c r="I2479" s="9">
        <v>4929.9393779900001</v>
      </c>
      <c r="J2479" s="9">
        <v>2531.72149399</v>
      </c>
    </row>
    <row r="2480" spans="1:10" x14ac:dyDescent="0.25">
      <c r="A2480" t="s">
        <v>95</v>
      </c>
      <c r="B2480" t="s">
        <v>144</v>
      </c>
      <c r="C2480" s="7" t="s">
        <v>1</v>
      </c>
      <c r="D2480" t="s">
        <v>15</v>
      </c>
      <c r="E2480" t="s">
        <v>96</v>
      </c>
      <c r="F2480" t="s">
        <v>97</v>
      </c>
      <c r="G2480">
        <v>2016</v>
      </c>
      <c r="H2480" s="9">
        <v>14080.2973994</v>
      </c>
      <c r="I2480" s="9">
        <v>18844.1874188</v>
      </c>
      <c r="J2480" s="9">
        <v>10070.835405100001</v>
      </c>
    </row>
    <row r="2481" spans="1:10" x14ac:dyDescent="0.25">
      <c r="A2481" t="s">
        <v>95</v>
      </c>
      <c r="B2481" t="s">
        <v>144</v>
      </c>
      <c r="C2481" s="7" t="s">
        <v>3</v>
      </c>
      <c r="D2481" t="s">
        <v>15</v>
      </c>
      <c r="E2481" t="s">
        <v>96</v>
      </c>
      <c r="F2481" t="s">
        <v>97</v>
      </c>
      <c r="G2481">
        <v>2016</v>
      </c>
      <c r="H2481" s="9">
        <v>14075.7878263</v>
      </c>
      <c r="I2481" s="9">
        <v>18722.358296800001</v>
      </c>
      <c r="J2481" s="9">
        <v>10141.226807200001</v>
      </c>
    </row>
    <row r="2482" spans="1:10" x14ac:dyDescent="0.25">
      <c r="A2482" t="s">
        <v>95</v>
      </c>
      <c r="B2482" t="s">
        <v>144</v>
      </c>
      <c r="C2482" s="7" t="s">
        <v>1</v>
      </c>
      <c r="D2482" t="s">
        <v>15</v>
      </c>
      <c r="E2482" t="s">
        <v>96</v>
      </c>
      <c r="F2482" t="s">
        <v>146</v>
      </c>
      <c r="G2482">
        <v>2016</v>
      </c>
      <c r="H2482" s="9">
        <v>1</v>
      </c>
      <c r="I2482" s="9">
        <v>1</v>
      </c>
      <c r="J2482" s="9">
        <v>1</v>
      </c>
    </row>
    <row r="2483" spans="1:10" x14ac:dyDescent="0.25">
      <c r="A2483" t="s">
        <v>95</v>
      </c>
      <c r="B2483" t="s">
        <v>144</v>
      </c>
      <c r="C2483" s="7" t="s">
        <v>3</v>
      </c>
      <c r="D2483" t="s">
        <v>15</v>
      </c>
      <c r="E2483" t="s">
        <v>96</v>
      </c>
      <c r="F2483" t="s">
        <v>146</v>
      </c>
      <c r="G2483">
        <v>2016</v>
      </c>
      <c r="H2483" s="9">
        <v>1</v>
      </c>
      <c r="I2483" s="9">
        <v>1</v>
      </c>
      <c r="J2483" s="9">
        <v>1</v>
      </c>
    </row>
    <row r="2484" spans="1:10" x14ac:dyDescent="0.25">
      <c r="A2484" t="s">
        <v>95</v>
      </c>
      <c r="B2484" t="s">
        <v>144</v>
      </c>
      <c r="C2484" s="7" t="s">
        <v>1</v>
      </c>
      <c r="D2484" t="s">
        <v>15</v>
      </c>
      <c r="E2484" t="s">
        <v>96</v>
      </c>
      <c r="F2484" t="s">
        <v>7</v>
      </c>
      <c r="G2484">
        <v>2016</v>
      </c>
      <c r="H2484" s="9">
        <v>5911.3216999099996</v>
      </c>
      <c r="I2484" s="9">
        <v>7911.3424131800002</v>
      </c>
      <c r="J2484" s="9">
        <v>4228.0319923400002</v>
      </c>
    </row>
    <row r="2485" spans="1:10" x14ac:dyDescent="0.25">
      <c r="A2485" t="s">
        <v>95</v>
      </c>
      <c r="B2485" t="s">
        <v>144</v>
      </c>
      <c r="C2485" s="7" t="s">
        <v>3</v>
      </c>
      <c r="D2485" t="s">
        <v>15</v>
      </c>
      <c r="E2485" t="s">
        <v>96</v>
      </c>
      <c r="F2485" t="s">
        <v>7</v>
      </c>
      <c r="G2485">
        <v>2016</v>
      </c>
      <c r="H2485" s="9">
        <v>6183.4600326999998</v>
      </c>
      <c r="I2485" s="9">
        <v>8224.6873620400002</v>
      </c>
      <c r="J2485" s="9">
        <v>4455.0167577399998</v>
      </c>
    </row>
    <row r="2486" spans="1:10" x14ac:dyDescent="0.25">
      <c r="A2486" t="s">
        <v>95</v>
      </c>
      <c r="B2486" t="s">
        <v>144</v>
      </c>
      <c r="C2486" s="7" t="s">
        <v>1</v>
      </c>
      <c r="D2486" t="s">
        <v>16</v>
      </c>
      <c r="E2486" t="s">
        <v>96</v>
      </c>
      <c r="F2486" t="s">
        <v>97</v>
      </c>
      <c r="G2486">
        <v>2016</v>
      </c>
      <c r="H2486" s="9">
        <v>19823.292830400002</v>
      </c>
      <c r="I2486" s="9">
        <v>25869.538852599999</v>
      </c>
      <c r="J2486" s="9">
        <v>14393.1657734</v>
      </c>
    </row>
    <row r="2487" spans="1:10" x14ac:dyDescent="0.25">
      <c r="A2487" t="s">
        <v>95</v>
      </c>
      <c r="B2487" t="s">
        <v>144</v>
      </c>
      <c r="C2487" s="7" t="s">
        <v>3</v>
      </c>
      <c r="D2487" t="s">
        <v>16</v>
      </c>
      <c r="E2487" t="s">
        <v>96</v>
      </c>
      <c r="F2487" t="s">
        <v>97</v>
      </c>
      <c r="G2487">
        <v>2016</v>
      </c>
      <c r="H2487" s="9">
        <v>21360.691500500001</v>
      </c>
      <c r="I2487" s="9">
        <v>27847.0933148</v>
      </c>
      <c r="J2487" s="9">
        <v>15750.526237300001</v>
      </c>
    </row>
    <row r="2488" spans="1:10" x14ac:dyDescent="0.25">
      <c r="A2488" t="s">
        <v>95</v>
      </c>
      <c r="B2488" t="s">
        <v>144</v>
      </c>
      <c r="C2488" s="7" t="s">
        <v>1</v>
      </c>
      <c r="D2488" t="s">
        <v>16</v>
      </c>
      <c r="E2488" t="s">
        <v>96</v>
      </c>
      <c r="F2488" t="s">
        <v>146</v>
      </c>
      <c r="G2488">
        <v>2016</v>
      </c>
      <c r="H2488" s="9">
        <v>1</v>
      </c>
      <c r="I2488" s="9">
        <v>1</v>
      </c>
      <c r="J2488" s="9">
        <v>1</v>
      </c>
    </row>
    <row r="2489" spans="1:10" x14ac:dyDescent="0.25">
      <c r="A2489" t="s">
        <v>95</v>
      </c>
      <c r="B2489" t="s">
        <v>144</v>
      </c>
      <c r="C2489" s="7" t="s">
        <v>3</v>
      </c>
      <c r="D2489" t="s">
        <v>16</v>
      </c>
      <c r="E2489" t="s">
        <v>96</v>
      </c>
      <c r="F2489" t="s">
        <v>146</v>
      </c>
      <c r="G2489">
        <v>2016</v>
      </c>
      <c r="H2489" s="9">
        <v>1</v>
      </c>
      <c r="I2489" s="9">
        <v>1</v>
      </c>
      <c r="J2489" s="9">
        <v>1</v>
      </c>
    </row>
    <row r="2490" spans="1:10" x14ac:dyDescent="0.25">
      <c r="A2490" t="s">
        <v>95</v>
      </c>
      <c r="B2490" t="s">
        <v>144</v>
      </c>
      <c r="C2490" s="7" t="s">
        <v>1</v>
      </c>
      <c r="D2490" t="s">
        <v>16</v>
      </c>
      <c r="E2490" t="s">
        <v>96</v>
      </c>
      <c r="F2490" t="s">
        <v>7</v>
      </c>
      <c r="G2490">
        <v>2016</v>
      </c>
      <c r="H2490" s="9">
        <v>7997.7386197799997</v>
      </c>
      <c r="I2490" s="9">
        <v>10437.1060715</v>
      </c>
      <c r="J2490" s="9">
        <v>5806.9453320299999</v>
      </c>
    </row>
    <row r="2491" spans="1:10" x14ac:dyDescent="0.25">
      <c r="A2491" t="s">
        <v>95</v>
      </c>
      <c r="B2491" t="s">
        <v>144</v>
      </c>
      <c r="C2491" s="7" t="s">
        <v>3</v>
      </c>
      <c r="D2491" t="s">
        <v>16</v>
      </c>
      <c r="E2491" t="s">
        <v>96</v>
      </c>
      <c r="F2491" t="s">
        <v>7</v>
      </c>
      <c r="G2491">
        <v>2016</v>
      </c>
      <c r="H2491" s="9">
        <v>9170.6986668099998</v>
      </c>
      <c r="I2491" s="9">
        <v>11955.479134699999</v>
      </c>
      <c r="J2491" s="9">
        <v>6762.1092680100001</v>
      </c>
    </row>
    <row r="2492" spans="1:10" x14ac:dyDescent="0.25">
      <c r="A2492" t="s">
        <v>95</v>
      </c>
      <c r="B2492" t="s">
        <v>144</v>
      </c>
      <c r="C2492" s="7" t="s">
        <v>1</v>
      </c>
      <c r="D2492" t="s">
        <v>17</v>
      </c>
      <c r="E2492" t="s">
        <v>96</v>
      </c>
      <c r="F2492" t="s">
        <v>97</v>
      </c>
      <c r="G2492">
        <v>2016</v>
      </c>
      <c r="H2492" s="9">
        <v>24998.413277600001</v>
      </c>
      <c r="I2492" s="9">
        <v>32777.1625833</v>
      </c>
      <c r="J2492" s="9">
        <v>18362.056494500001</v>
      </c>
    </row>
    <row r="2493" spans="1:10" x14ac:dyDescent="0.25">
      <c r="A2493" t="s">
        <v>95</v>
      </c>
      <c r="B2493" t="s">
        <v>144</v>
      </c>
      <c r="C2493" s="7" t="s">
        <v>3</v>
      </c>
      <c r="D2493" t="s">
        <v>17</v>
      </c>
      <c r="E2493" t="s">
        <v>96</v>
      </c>
      <c r="F2493" t="s">
        <v>97</v>
      </c>
      <c r="G2493">
        <v>2016</v>
      </c>
      <c r="H2493" s="9">
        <v>32051.029091699998</v>
      </c>
      <c r="I2493" s="9">
        <v>41458.702933300003</v>
      </c>
      <c r="J2493" s="9">
        <v>23416.348244199999</v>
      </c>
    </row>
    <row r="2494" spans="1:10" x14ac:dyDescent="0.25">
      <c r="A2494" t="s">
        <v>95</v>
      </c>
      <c r="B2494" t="s">
        <v>144</v>
      </c>
      <c r="C2494" s="7" t="s">
        <v>1</v>
      </c>
      <c r="D2494" t="s">
        <v>17</v>
      </c>
      <c r="E2494" t="s">
        <v>96</v>
      </c>
      <c r="F2494" t="s">
        <v>146</v>
      </c>
      <c r="G2494">
        <v>2016</v>
      </c>
      <c r="H2494" s="9">
        <v>1</v>
      </c>
      <c r="I2494" s="9">
        <v>1</v>
      </c>
      <c r="J2494" s="9">
        <v>1</v>
      </c>
    </row>
    <row r="2495" spans="1:10" x14ac:dyDescent="0.25">
      <c r="A2495" t="s">
        <v>95</v>
      </c>
      <c r="B2495" t="s">
        <v>144</v>
      </c>
      <c r="C2495" s="7" t="s">
        <v>3</v>
      </c>
      <c r="D2495" t="s">
        <v>17</v>
      </c>
      <c r="E2495" t="s">
        <v>96</v>
      </c>
      <c r="F2495" t="s">
        <v>146</v>
      </c>
      <c r="G2495">
        <v>2016</v>
      </c>
      <c r="H2495" s="9">
        <v>1</v>
      </c>
      <c r="I2495" s="9">
        <v>1</v>
      </c>
      <c r="J2495" s="9">
        <v>1</v>
      </c>
    </row>
    <row r="2496" spans="1:10" x14ac:dyDescent="0.25">
      <c r="A2496" t="s">
        <v>95</v>
      </c>
      <c r="B2496" t="s">
        <v>144</v>
      </c>
      <c r="C2496" s="7" t="s">
        <v>1</v>
      </c>
      <c r="D2496" t="s">
        <v>17</v>
      </c>
      <c r="E2496" t="s">
        <v>96</v>
      </c>
      <c r="F2496" t="s">
        <v>7</v>
      </c>
      <c r="G2496">
        <v>2016</v>
      </c>
      <c r="H2496" s="9">
        <v>8477.3069319299993</v>
      </c>
      <c r="I2496" s="9">
        <v>11115.1881718</v>
      </c>
      <c r="J2496" s="9">
        <v>6226.8267620500001</v>
      </c>
    </row>
    <row r="2497" spans="1:10" x14ac:dyDescent="0.25">
      <c r="A2497" t="s">
        <v>95</v>
      </c>
      <c r="B2497" t="s">
        <v>144</v>
      </c>
      <c r="C2497" s="7" t="s">
        <v>3</v>
      </c>
      <c r="D2497" t="s">
        <v>17</v>
      </c>
      <c r="E2497" t="s">
        <v>96</v>
      </c>
      <c r="F2497" t="s">
        <v>7</v>
      </c>
      <c r="G2497">
        <v>2016</v>
      </c>
      <c r="H2497" s="9">
        <v>10640.935711799901</v>
      </c>
      <c r="I2497" s="9">
        <v>13764.281681799999</v>
      </c>
      <c r="J2497" s="9">
        <v>7774.2232724899904</v>
      </c>
    </row>
    <row r="2498" spans="1:10" x14ac:dyDescent="0.25">
      <c r="A2498" t="s">
        <v>95</v>
      </c>
      <c r="B2498" t="s">
        <v>144</v>
      </c>
      <c r="C2498" s="7" t="s">
        <v>1</v>
      </c>
      <c r="D2498" t="s">
        <v>18</v>
      </c>
      <c r="E2498" t="s">
        <v>96</v>
      </c>
      <c r="F2498" t="s">
        <v>97</v>
      </c>
      <c r="G2498">
        <v>2016</v>
      </c>
      <c r="H2498" s="9">
        <v>38463.363830800001</v>
      </c>
      <c r="I2498" s="9">
        <v>50219.690282700001</v>
      </c>
      <c r="J2498" s="9">
        <v>28455.822386799999</v>
      </c>
    </row>
    <row r="2499" spans="1:10" x14ac:dyDescent="0.25">
      <c r="A2499" t="s">
        <v>95</v>
      </c>
      <c r="B2499" t="s">
        <v>144</v>
      </c>
      <c r="C2499" s="7" t="s">
        <v>3</v>
      </c>
      <c r="D2499" t="s">
        <v>18</v>
      </c>
      <c r="E2499" t="s">
        <v>96</v>
      </c>
      <c r="F2499" t="s">
        <v>97</v>
      </c>
      <c r="G2499">
        <v>2016</v>
      </c>
      <c r="H2499" s="9">
        <v>50316.237217599999</v>
      </c>
      <c r="I2499" s="9">
        <v>65236.003872599998</v>
      </c>
      <c r="J2499" s="9">
        <v>37068.979980800003</v>
      </c>
    </row>
    <row r="2500" spans="1:10" x14ac:dyDescent="0.25">
      <c r="A2500" t="s">
        <v>95</v>
      </c>
      <c r="B2500" t="s">
        <v>144</v>
      </c>
      <c r="C2500" s="7" t="s">
        <v>1</v>
      </c>
      <c r="D2500" t="s">
        <v>18</v>
      </c>
      <c r="E2500" t="s">
        <v>96</v>
      </c>
      <c r="F2500" t="s">
        <v>146</v>
      </c>
      <c r="G2500">
        <v>2016</v>
      </c>
      <c r="H2500" s="9">
        <v>1</v>
      </c>
      <c r="I2500" s="9">
        <v>1</v>
      </c>
      <c r="J2500" s="9">
        <v>1</v>
      </c>
    </row>
    <row r="2501" spans="1:10" x14ac:dyDescent="0.25">
      <c r="A2501" t="s">
        <v>95</v>
      </c>
      <c r="B2501" t="s">
        <v>144</v>
      </c>
      <c r="C2501" s="7" t="s">
        <v>3</v>
      </c>
      <c r="D2501" t="s">
        <v>18</v>
      </c>
      <c r="E2501" t="s">
        <v>96</v>
      </c>
      <c r="F2501" t="s">
        <v>146</v>
      </c>
      <c r="G2501">
        <v>2016</v>
      </c>
      <c r="H2501" s="9">
        <v>1</v>
      </c>
      <c r="I2501" s="9">
        <v>1</v>
      </c>
      <c r="J2501" s="9">
        <v>1</v>
      </c>
    </row>
    <row r="2502" spans="1:10" x14ac:dyDescent="0.25">
      <c r="A2502" t="s">
        <v>95</v>
      </c>
      <c r="B2502" t="s">
        <v>144</v>
      </c>
      <c r="C2502" s="7" t="s">
        <v>1</v>
      </c>
      <c r="D2502" t="s">
        <v>18</v>
      </c>
      <c r="E2502" t="s">
        <v>96</v>
      </c>
      <c r="F2502" t="s">
        <v>7</v>
      </c>
      <c r="G2502">
        <v>2016</v>
      </c>
      <c r="H2502" s="9">
        <v>9359.3526237599999</v>
      </c>
      <c r="I2502" s="9">
        <v>12220.038582200001</v>
      </c>
      <c r="J2502" s="9">
        <v>6924.2013540099997</v>
      </c>
    </row>
    <row r="2503" spans="1:10" x14ac:dyDescent="0.25">
      <c r="A2503" t="s">
        <v>95</v>
      </c>
      <c r="B2503" t="s">
        <v>144</v>
      </c>
      <c r="C2503" s="7" t="s">
        <v>3</v>
      </c>
      <c r="D2503" t="s">
        <v>18</v>
      </c>
      <c r="E2503" t="s">
        <v>96</v>
      </c>
      <c r="F2503" t="s">
        <v>7</v>
      </c>
      <c r="G2503">
        <v>2016</v>
      </c>
      <c r="H2503" s="9">
        <v>11777.175965099999</v>
      </c>
      <c r="I2503" s="9">
        <v>15269.343244899999</v>
      </c>
      <c r="J2503" s="9">
        <v>8676.4814744300002</v>
      </c>
    </row>
    <row r="2504" spans="1:10" x14ac:dyDescent="0.25">
      <c r="A2504" t="s">
        <v>95</v>
      </c>
      <c r="B2504" t="s">
        <v>144</v>
      </c>
      <c r="C2504" s="7" t="s">
        <v>1</v>
      </c>
      <c r="D2504" t="s">
        <v>19</v>
      </c>
      <c r="E2504" t="s">
        <v>96</v>
      </c>
      <c r="F2504" t="s">
        <v>97</v>
      </c>
      <c r="G2504">
        <v>2016</v>
      </c>
      <c r="H2504" s="9">
        <v>44960.436078500003</v>
      </c>
      <c r="I2504" s="9">
        <v>58565.3843309</v>
      </c>
      <c r="J2504" s="9">
        <v>33015.080292099999</v>
      </c>
    </row>
    <row r="2505" spans="1:10" x14ac:dyDescent="0.25">
      <c r="A2505" t="s">
        <v>95</v>
      </c>
      <c r="B2505" t="s">
        <v>144</v>
      </c>
      <c r="C2505" s="7" t="s">
        <v>3</v>
      </c>
      <c r="D2505" t="s">
        <v>19</v>
      </c>
      <c r="E2505" t="s">
        <v>96</v>
      </c>
      <c r="F2505" t="s">
        <v>97</v>
      </c>
      <c r="G2505">
        <v>2016</v>
      </c>
      <c r="H2505" s="9">
        <v>53437.870068099997</v>
      </c>
      <c r="I2505" s="9">
        <v>69769.911876400001</v>
      </c>
      <c r="J2505" s="9">
        <v>39281.879758399999</v>
      </c>
    </row>
    <row r="2506" spans="1:10" x14ac:dyDescent="0.25">
      <c r="A2506" t="s">
        <v>95</v>
      </c>
      <c r="B2506" t="s">
        <v>144</v>
      </c>
      <c r="C2506" s="7" t="s">
        <v>1</v>
      </c>
      <c r="D2506" t="s">
        <v>19</v>
      </c>
      <c r="E2506" t="s">
        <v>96</v>
      </c>
      <c r="F2506" t="s">
        <v>146</v>
      </c>
      <c r="G2506">
        <v>2016</v>
      </c>
      <c r="H2506" s="9">
        <v>1</v>
      </c>
      <c r="I2506" s="9">
        <v>1</v>
      </c>
      <c r="J2506" s="9">
        <v>1</v>
      </c>
    </row>
    <row r="2507" spans="1:10" x14ac:dyDescent="0.25">
      <c r="A2507" t="s">
        <v>95</v>
      </c>
      <c r="B2507" t="s">
        <v>144</v>
      </c>
      <c r="C2507" s="7" t="s">
        <v>3</v>
      </c>
      <c r="D2507" t="s">
        <v>19</v>
      </c>
      <c r="E2507" t="s">
        <v>96</v>
      </c>
      <c r="F2507" t="s">
        <v>146</v>
      </c>
      <c r="G2507">
        <v>2016</v>
      </c>
      <c r="H2507" s="9">
        <v>1</v>
      </c>
      <c r="I2507" s="9">
        <v>1</v>
      </c>
      <c r="J2507" s="9">
        <v>1</v>
      </c>
    </row>
    <row r="2508" spans="1:10" x14ac:dyDescent="0.25">
      <c r="A2508" t="s">
        <v>95</v>
      </c>
      <c r="B2508" t="s">
        <v>144</v>
      </c>
      <c r="C2508" s="7" t="s">
        <v>1</v>
      </c>
      <c r="D2508" t="s">
        <v>19</v>
      </c>
      <c r="E2508" t="s">
        <v>96</v>
      </c>
      <c r="F2508" t="s">
        <v>7</v>
      </c>
      <c r="G2508">
        <v>2016</v>
      </c>
      <c r="H2508" s="9">
        <v>10201.118587299999</v>
      </c>
      <c r="I2508" s="9">
        <v>13287.9589875</v>
      </c>
      <c r="J2508" s="9">
        <v>7490.82479186</v>
      </c>
    </row>
    <row r="2509" spans="1:10" x14ac:dyDescent="0.25">
      <c r="A2509" t="s">
        <v>95</v>
      </c>
      <c r="B2509" t="s">
        <v>144</v>
      </c>
      <c r="C2509" s="7" t="s">
        <v>3</v>
      </c>
      <c r="D2509" t="s">
        <v>19</v>
      </c>
      <c r="E2509" t="s">
        <v>96</v>
      </c>
      <c r="F2509" t="s">
        <v>7</v>
      </c>
      <c r="G2509">
        <v>2016</v>
      </c>
      <c r="H2509" s="9">
        <v>12695.6430456</v>
      </c>
      <c r="I2509" s="9">
        <v>16575.770991199999</v>
      </c>
      <c r="J2509" s="9">
        <v>9332.4962790899899</v>
      </c>
    </row>
    <row r="2510" spans="1:10" x14ac:dyDescent="0.25">
      <c r="A2510" t="s">
        <v>95</v>
      </c>
      <c r="B2510" t="s">
        <v>144</v>
      </c>
      <c r="C2510" s="7" t="s">
        <v>1</v>
      </c>
      <c r="D2510" t="s">
        <v>20</v>
      </c>
      <c r="E2510" t="s">
        <v>96</v>
      </c>
      <c r="F2510" t="s">
        <v>97</v>
      </c>
      <c r="G2510">
        <v>2016</v>
      </c>
      <c r="H2510" s="9">
        <v>39273.770026999999</v>
      </c>
      <c r="I2510" s="9">
        <v>51129.217658699999</v>
      </c>
      <c r="J2510" s="9">
        <v>28725.519085799999</v>
      </c>
    </row>
    <row r="2511" spans="1:10" x14ac:dyDescent="0.25">
      <c r="A2511" t="s">
        <v>95</v>
      </c>
      <c r="B2511" t="s">
        <v>144</v>
      </c>
      <c r="C2511" s="7" t="s">
        <v>3</v>
      </c>
      <c r="D2511" t="s">
        <v>20</v>
      </c>
      <c r="E2511" t="s">
        <v>96</v>
      </c>
      <c r="F2511" t="s">
        <v>97</v>
      </c>
      <c r="G2511">
        <v>2016</v>
      </c>
      <c r="H2511" s="9">
        <v>45802.187181200003</v>
      </c>
      <c r="I2511" s="9">
        <v>59811.374803600003</v>
      </c>
      <c r="J2511" s="9">
        <v>33425.999962399997</v>
      </c>
    </row>
    <row r="2512" spans="1:10" x14ac:dyDescent="0.25">
      <c r="A2512" t="s">
        <v>95</v>
      </c>
      <c r="B2512" t="s">
        <v>144</v>
      </c>
      <c r="C2512" s="7" t="s">
        <v>1</v>
      </c>
      <c r="D2512" t="s">
        <v>20</v>
      </c>
      <c r="E2512" t="s">
        <v>96</v>
      </c>
      <c r="F2512" t="s">
        <v>146</v>
      </c>
      <c r="G2512">
        <v>2016</v>
      </c>
      <c r="H2512" s="9">
        <v>1</v>
      </c>
      <c r="I2512" s="9">
        <v>1</v>
      </c>
      <c r="J2512" s="9">
        <v>1</v>
      </c>
    </row>
    <row r="2513" spans="1:10" x14ac:dyDescent="0.25">
      <c r="A2513" t="s">
        <v>95</v>
      </c>
      <c r="B2513" t="s">
        <v>144</v>
      </c>
      <c r="C2513" s="7" t="s">
        <v>3</v>
      </c>
      <c r="D2513" t="s">
        <v>20</v>
      </c>
      <c r="E2513" t="s">
        <v>96</v>
      </c>
      <c r="F2513" t="s">
        <v>146</v>
      </c>
      <c r="G2513">
        <v>2016</v>
      </c>
      <c r="H2513" s="9">
        <v>1</v>
      </c>
      <c r="I2513" s="9">
        <v>1</v>
      </c>
      <c r="J2513" s="9">
        <v>1</v>
      </c>
    </row>
    <row r="2514" spans="1:10" x14ac:dyDescent="0.25">
      <c r="A2514" t="s">
        <v>95</v>
      </c>
      <c r="B2514" t="s">
        <v>144</v>
      </c>
      <c r="C2514" s="7" t="s">
        <v>1</v>
      </c>
      <c r="D2514" t="s">
        <v>20</v>
      </c>
      <c r="E2514" t="s">
        <v>96</v>
      </c>
      <c r="F2514" t="s">
        <v>7</v>
      </c>
      <c r="G2514">
        <v>2016</v>
      </c>
      <c r="H2514" s="9">
        <v>10830.8447211</v>
      </c>
      <c r="I2514" s="9">
        <v>14100.3172547999</v>
      </c>
      <c r="J2514" s="9">
        <v>7921.86837517</v>
      </c>
    </row>
    <row r="2515" spans="1:10" x14ac:dyDescent="0.25">
      <c r="A2515" t="s">
        <v>95</v>
      </c>
      <c r="B2515" t="s">
        <v>144</v>
      </c>
      <c r="C2515" s="7" t="s">
        <v>3</v>
      </c>
      <c r="D2515" t="s">
        <v>20</v>
      </c>
      <c r="E2515" t="s">
        <v>96</v>
      </c>
      <c r="F2515" t="s">
        <v>7</v>
      </c>
      <c r="G2515">
        <v>2016</v>
      </c>
      <c r="H2515" s="9">
        <v>13389.4179196</v>
      </c>
      <c r="I2515" s="9">
        <v>17484.743478</v>
      </c>
      <c r="J2515" s="9">
        <v>9771.4696703899899</v>
      </c>
    </row>
    <row r="2516" spans="1:10" x14ac:dyDescent="0.25">
      <c r="A2516" t="s">
        <v>95</v>
      </c>
      <c r="B2516" t="s">
        <v>144</v>
      </c>
      <c r="C2516" s="7" t="s">
        <v>1</v>
      </c>
      <c r="D2516" t="s">
        <v>21</v>
      </c>
      <c r="E2516" t="s">
        <v>96</v>
      </c>
      <c r="F2516" t="s">
        <v>97</v>
      </c>
      <c r="G2516">
        <v>2016</v>
      </c>
      <c r="H2516" s="9">
        <v>39354.286809800004</v>
      </c>
      <c r="I2516" s="9">
        <v>51258.412561899997</v>
      </c>
      <c r="J2516" s="9">
        <v>28641.4315303</v>
      </c>
    </row>
    <row r="2517" spans="1:10" x14ac:dyDescent="0.25">
      <c r="A2517" t="s">
        <v>95</v>
      </c>
      <c r="B2517" t="s">
        <v>144</v>
      </c>
      <c r="C2517" s="7" t="s">
        <v>3</v>
      </c>
      <c r="D2517" t="s">
        <v>21</v>
      </c>
      <c r="E2517" t="s">
        <v>96</v>
      </c>
      <c r="F2517" t="s">
        <v>97</v>
      </c>
      <c r="G2517">
        <v>2016</v>
      </c>
      <c r="H2517" s="9">
        <v>46944.309843100003</v>
      </c>
      <c r="I2517" s="9">
        <v>60708.420727099998</v>
      </c>
      <c r="J2517" s="9">
        <v>34313.430454599998</v>
      </c>
    </row>
    <row r="2518" spans="1:10" x14ac:dyDescent="0.25">
      <c r="A2518" t="s">
        <v>95</v>
      </c>
      <c r="B2518" t="s">
        <v>144</v>
      </c>
      <c r="C2518" s="7" t="s">
        <v>1</v>
      </c>
      <c r="D2518" t="s">
        <v>21</v>
      </c>
      <c r="E2518" t="s">
        <v>96</v>
      </c>
      <c r="F2518" t="s">
        <v>146</v>
      </c>
      <c r="G2518">
        <v>2016</v>
      </c>
      <c r="H2518" s="9">
        <v>1</v>
      </c>
      <c r="I2518" s="9">
        <v>1</v>
      </c>
      <c r="J2518" s="9">
        <v>1</v>
      </c>
    </row>
    <row r="2519" spans="1:10" x14ac:dyDescent="0.25">
      <c r="A2519" t="s">
        <v>95</v>
      </c>
      <c r="B2519" t="s">
        <v>144</v>
      </c>
      <c r="C2519" s="7" t="s">
        <v>3</v>
      </c>
      <c r="D2519" t="s">
        <v>21</v>
      </c>
      <c r="E2519" t="s">
        <v>96</v>
      </c>
      <c r="F2519" t="s">
        <v>146</v>
      </c>
      <c r="G2519">
        <v>2016</v>
      </c>
      <c r="H2519" s="9">
        <v>1</v>
      </c>
      <c r="I2519" s="9">
        <v>1</v>
      </c>
      <c r="J2519" s="9">
        <v>1</v>
      </c>
    </row>
    <row r="2520" spans="1:10" x14ac:dyDescent="0.25">
      <c r="A2520" t="s">
        <v>95</v>
      </c>
      <c r="B2520" t="s">
        <v>144</v>
      </c>
      <c r="C2520" s="7" t="s">
        <v>1</v>
      </c>
      <c r="D2520" t="s">
        <v>21</v>
      </c>
      <c r="E2520" t="s">
        <v>96</v>
      </c>
      <c r="F2520" t="s">
        <v>7</v>
      </c>
      <c r="G2520">
        <v>2016</v>
      </c>
      <c r="H2520" s="9">
        <v>11600.380847</v>
      </c>
      <c r="I2520" s="9">
        <v>15109.335107499999</v>
      </c>
      <c r="J2520" s="9">
        <v>8442.5748930400005</v>
      </c>
    </row>
    <row r="2521" spans="1:10" x14ac:dyDescent="0.25">
      <c r="A2521" t="s">
        <v>95</v>
      </c>
      <c r="B2521" t="s">
        <v>144</v>
      </c>
      <c r="C2521" s="7" t="s">
        <v>3</v>
      </c>
      <c r="D2521" t="s">
        <v>21</v>
      </c>
      <c r="E2521" t="s">
        <v>96</v>
      </c>
      <c r="F2521" t="s">
        <v>7</v>
      </c>
      <c r="G2521">
        <v>2016</v>
      </c>
      <c r="H2521" s="9">
        <v>14279.059518599999</v>
      </c>
      <c r="I2521" s="9">
        <v>18465.691704500001</v>
      </c>
      <c r="J2521" s="9">
        <v>10437.122568999999</v>
      </c>
    </row>
    <row r="2522" spans="1:10" x14ac:dyDescent="0.25">
      <c r="A2522" t="s">
        <v>95</v>
      </c>
      <c r="B2522" t="s">
        <v>144</v>
      </c>
      <c r="C2522" s="7" t="s">
        <v>1</v>
      </c>
      <c r="D2522" t="s">
        <v>22</v>
      </c>
      <c r="E2522" t="s">
        <v>96</v>
      </c>
      <c r="F2522" t="s">
        <v>97</v>
      </c>
      <c r="G2522">
        <v>2016</v>
      </c>
      <c r="H2522" s="9">
        <v>39084.8889862</v>
      </c>
      <c r="I2522" s="9">
        <v>50286.113351799999</v>
      </c>
      <c r="J2522" s="9">
        <v>28619.162069900001</v>
      </c>
    </row>
    <row r="2523" spans="1:10" x14ac:dyDescent="0.25">
      <c r="A2523" t="s">
        <v>95</v>
      </c>
      <c r="B2523" t="s">
        <v>144</v>
      </c>
      <c r="C2523" s="7" t="s">
        <v>3</v>
      </c>
      <c r="D2523" t="s">
        <v>22</v>
      </c>
      <c r="E2523" t="s">
        <v>96</v>
      </c>
      <c r="F2523" t="s">
        <v>97</v>
      </c>
      <c r="G2523">
        <v>2016</v>
      </c>
      <c r="H2523" s="9">
        <v>47156.281607899997</v>
      </c>
      <c r="I2523" s="9">
        <v>60623.423297499998</v>
      </c>
      <c r="J2523" s="9">
        <v>34390.974215800001</v>
      </c>
    </row>
    <row r="2524" spans="1:10" x14ac:dyDescent="0.25">
      <c r="A2524" t="s">
        <v>95</v>
      </c>
      <c r="B2524" t="s">
        <v>144</v>
      </c>
      <c r="C2524" s="7" t="s">
        <v>1</v>
      </c>
      <c r="D2524" t="s">
        <v>22</v>
      </c>
      <c r="E2524" t="s">
        <v>96</v>
      </c>
      <c r="F2524" t="s">
        <v>146</v>
      </c>
      <c r="G2524">
        <v>2016</v>
      </c>
      <c r="H2524" s="9">
        <v>1</v>
      </c>
      <c r="I2524" s="9">
        <v>1</v>
      </c>
      <c r="J2524" s="9">
        <v>1</v>
      </c>
    </row>
    <row r="2525" spans="1:10" x14ac:dyDescent="0.25">
      <c r="A2525" t="s">
        <v>95</v>
      </c>
      <c r="B2525" t="s">
        <v>144</v>
      </c>
      <c r="C2525" s="7" t="s">
        <v>3</v>
      </c>
      <c r="D2525" t="s">
        <v>22</v>
      </c>
      <c r="E2525" t="s">
        <v>96</v>
      </c>
      <c r="F2525" t="s">
        <v>146</v>
      </c>
      <c r="G2525">
        <v>2016</v>
      </c>
      <c r="H2525" s="9">
        <v>1</v>
      </c>
      <c r="I2525" s="9">
        <v>1</v>
      </c>
      <c r="J2525" s="9">
        <v>1</v>
      </c>
    </row>
    <row r="2526" spans="1:10" x14ac:dyDescent="0.25">
      <c r="A2526" t="s">
        <v>95</v>
      </c>
      <c r="B2526" t="s">
        <v>144</v>
      </c>
      <c r="C2526" s="7" t="s">
        <v>1</v>
      </c>
      <c r="D2526" t="s">
        <v>22</v>
      </c>
      <c r="E2526" t="s">
        <v>96</v>
      </c>
      <c r="F2526" t="s">
        <v>7</v>
      </c>
      <c r="G2526">
        <v>2016</v>
      </c>
      <c r="H2526" s="9">
        <v>12448.6690347</v>
      </c>
      <c r="I2526" s="9">
        <v>16016.2967938</v>
      </c>
      <c r="J2526" s="9">
        <v>9115.2996950500001</v>
      </c>
    </row>
    <row r="2527" spans="1:10" x14ac:dyDescent="0.25">
      <c r="A2527" t="s">
        <v>95</v>
      </c>
      <c r="B2527" t="s">
        <v>144</v>
      </c>
      <c r="C2527" s="7" t="s">
        <v>3</v>
      </c>
      <c r="D2527" t="s">
        <v>22</v>
      </c>
      <c r="E2527" t="s">
        <v>96</v>
      </c>
      <c r="F2527" t="s">
        <v>7</v>
      </c>
      <c r="G2527">
        <v>2016</v>
      </c>
      <c r="H2527" s="9">
        <v>14886.3176749999</v>
      </c>
      <c r="I2527" s="9">
        <v>19137.631445499999</v>
      </c>
      <c r="J2527" s="9">
        <v>10856.559293300001</v>
      </c>
    </row>
    <row r="2528" spans="1:10" x14ac:dyDescent="0.25">
      <c r="A2528" t="s">
        <v>95</v>
      </c>
      <c r="B2528" t="s">
        <v>144</v>
      </c>
      <c r="C2528" s="7" t="s">
        <v>1</v>
      </c>
      <c r="D2528" t="s">
        <v>23</v>
      </c>
      <c r="E2528" t="s">
        <v>96</v>
      </c>
      <c r="F2528" t="s">
        <v>97</v>
      </c>
      <c r="G2528">
        <v>2016</v>
      </c>
      <c r="H2528" s="9">
        <v>35576.107565400001</v>
      </c>
      <c r="I2528" s="9">
        <v>46181.867181299996</v>
      </c>
      <c r="J2528" s="9">
        <v>26105.528360200002</v>
      </c>
    </row>
    <row r="2529" spans="1:10" x14ac:dyDescent="0.25">
      <c r="A2529" t="s">
        <v>95</v>
      </c>
      <c r="B2529" t="s">
        <v>144</v>
      </c>
      <c r="C2529" s="7" t="s">
        <v>3</v>
      </c>
      <c r="D2529" t="s">
        <v>23</v>
      </c>
      <c r="E2529" t="s">
        <v>96</v>
      </c>
      <c r="F2529" t="s">
        <v>97</v>
      </c>
      <c r="G2529">
        <v>2016</v>
      </c>
      <c r="H2529" s="9">
        <v>41656.781065499999</v>
      </c>
      <c r="I2529" s="9">
        <v>53615.719759</v>
      </c>
      <c r="J2529" s="9">
        <v>30569.274865200001</v>
      </c>
    </row>
    <row r="2530" spans="1:10" x14ac:dyDescent="0.25">
      <c r="A2530" t="s">
        <v>95</v>
      </c>
      <c r="B2530" t="s">
        <v>144</v>
      </c>
      <c r="C2530" s="7" t="s">
        <v>1</v>
      </c>
      <c r="D2530" t="s">
        <v>23</v>
      </c>
      <c r="E2530" t="s">
        <v>96</v>
      </c>
      <c r="F2530" t="s">
        <v>146</v>
      </c>
      <c r="G2530">
        <v>2016</v>
      </c>
      <c r="H2530" s="9">
        <v>1</v>
      </c>
      <c r="I2530" s="9">
        <v>1</v>
      </c>
      <c r="J2530" s="9">
        <v>1</v>
      </c>
    </row>
    <row r="2531" spans="1:10" x14ac:dyDescent="0.25">
      <c r="A2531" t="s">
        <v>95</v>
      </c>
      <c r="B2531" t="s">
        <v>144</v>
      </c>
      <c r="C2531" s="7" t="s">
        <v>3</v>
      </c>
      <c r="D2531" t="s">
        <v>23</v>
      </c>
      <c r="E2531" t="s">
        <v>96</v>
      </c>
      <c r="F2531" t="s">
        <v>146</v>
      </c>
      <c r="G2531">
        <v>2016</v>
      </c>
      <c r="H2531" s="9">
        <v>1</v>
      </c>
      <c r="I2531" s="9">
        <v>1</v>
      </c>
      <c r="J2531" s="9">
        <v>1</v>
      </c>
    </row>
    <row r="2532" spans="1:10" x14ac:dyDescent="0.25">
      <c r="A2532" t="s">
        <v>95</v>
      </c>
      <c r="B2532" t="s">
        <v>144</v>
      </c>
      <c r="C2532" s="7" t="s">
        <v>1</v>
      </c>
      <c r="D2532" t="s">
        <v>23</v>
      </c>
      <c r="E2532" t="s">
        <v>96</v>
      </c>
      <c r="F2532" t="s">
        <v>7</v>
      </c>
      <c r="G2532">
        <v>2016</v>
      </c>
      <c r="H2532" s="9">
        <v>13554.916266</v>
      </c>
      <c r="I2532" s="9">
        <v>17595.8356742</v>
      </c>
      <c r="J2532" s="9">
        <v>9946.5139729599996</v>
      </c>
    </row>
    <row r="2533" spans="1:10" x14ac:dyDescent="0.25">
      <c r="A2533" t="s">
        <v>95</v>
      </c>
      <c r="B2533" t="s">
        <v>144</v>
      </c>
      <c r="C2533" s="7" t="s">
        <v>3</v>
      </c>
      <c r="D2533" t="s">
        <v>23</v>
      </c>
      <c r="E2533" t="s">
        <v>96</v>
      </c>
      <c r="F2533" t="s">
        <v>7</v>
      </c>
      <c r="G2533">
        <v>2016</v>
      </c>
      <c r="H2533" s="9">
        <v>15424.1265676</v>
      </c>
      <c r="I2533" s="9">
        <v>19852.125546499999</v>
      </c>
      <c r="J2533" s="9">
        <v>11318.790183499999</v>
      </c>
    </row>
    <row r="2534" spans="1:10" x14ac:dyDescent="0.25">
      <c r="A2534" t="s">
        <v>95</v>
      </c>
      <c r="B2534" t="s">
        <v>144</v>
      </c>
      <c r="C2534" s="7" t="s">
        <v>1</v>
      </c>
      <c r="D2534" t="s">
        <v>24</v>
      </c>
      <c r="E2534" t="s">
        <v>96</v>
      </c>
      <c r="F2534" t="s">
        <v>97</v>
      </c>
      <c r="G2534">
        <v>2016</v>
      </c>
      <c r="H2534" s="9">
        <v>31108.806938500002</v>
      </c>
      <c r="I2534" s="9">
        <v>40486.656285700003</v>
      </c>
      <c r="J2534" s="9">
        <v>22825.8653925</v>
      </c>
    </row>
    <row r="2535" spans="1:10" x14ac:dyDescent="0.25">
      <c r="A2535" t="s">
        <v>95</v>
      </c>
      <c r="B2535" t="s">
        <v>144</v>
      </c>
      <c r="C2535" s="7" t="s">
        <v>3</v>
      </c>
      <c r="D2535" t="s">
        <v>24</v>
      </c>
      <c r="E2535" t="s">
        <v>96</v>
      </c>
      <c r="F2535" t="s">
        <v>97</v>
      </c>
      <c r="G2535">
        <v>2016</v>
      </c>
      <c r="H2535" s="9">
        <v>34518.549839799998</v>
      </c>
      <c r="I2535" s="9">
        <v>44751.078302000002</v>
      </c>
      <c r="J2535" s="9">
        <v>25346.576679599999</v>
      </c>
    </row>
    <row r="2536" spans="1:10" x14ac:dyDescent="0.25">
      <c r="A2536" t="s">
        <v>95</v>
      </c>
      <c r="B2536" t="s">
        <v>144</v>
      </c>
      <c r="C2536" s="7" t="s">
        <v>1</v>
      </c>
      <c r="D2536" t="s">
        <v>24</v>
      </c>
      <c r="E2536" t="s">
        <v>96</v>
      </c>
      <c r="F2536" t="s">
        <v>146</v>
      </c>
      <c r="G2536">
        <v>2016</v>
      </c>
      <c r="H2536" s="9">
        <v>1</v>
      </c>
      <c r="I2536" s="9">
        <v>1</v>
      </c>
      <c r="J2536" s="9">
        <v>1</v>
      </c>
    </row>
    <row r="2537" spans="1:10" x14ac:dyDescent="0.25">
      <c r="A2537" t="s">
        <v>95</v>
      </c>
      <c r="B2537" t="s">
        <v>144</v>
      </c>
      <c r="C2537" s="7" t="s">
        <v>3</v>
      </c>
      <c r="D2537" t="s">
        <v>24</v>
      </c>
      <c r="E2537" t="s">
        <v>96</v>
      </c>
      <c r="F2537" t="s">
        <v>146</v>
      </c>
      <c r="G2537">
        <v>2016</v>
      </c>
      <c r="H2537" s="9">
        <v>1</v>
      </c>
      <c r="I2537" s="9">
        <v>1</v>
      </c>
      <c r="J2537" s="9">
        <v>1</v>
      </c>
    </row>
    <row r="2538" spans="1:10" x14ac:dyDescent="0.25">
      <c r="A2538" t="s">
        <v>95</v>
      </c>
      <c r="B2538" t="s">
        <v>144</v>
      </c>
      <c r="C2538" s="7" t="s">
        <v>1</v>
      </c>
      <c r="D2538" t="s">
        <v>24</v>
      </c>
      <c r="E2538" t="s">
        <v>96</v>
      </c>
      <c r="F2538" t="s">
        <v>7</v>
      </c>
      <c r="G2538">
        <v>2016</v>
      </c>
      <c r="H2538" s="9">
        <v>14890.8308872999</v>
      </c>
      <c r="I2538" s="9">
        <v>19379.7194838</v>
      </c>
      <c r="J2538" s="9">
        <v>10926.041043199901</v>
      </c>
    </row>
    <row r="2539" spans="1:10" x14ac:dyDescent="0.25">
      <c r="A2539" t="s">
        <v>95</v>
      </c>
      <c r="B2539" t="s">
        <v>144</v>
      </c>
      <c r="C2539" s="7" t="s">
        <v>3</v>
      </c>
      <c r="D2539" t="s">
        <v>24</v>
      </c>
      <c r="E2539" t="s">
        <v>96</v>
      </c>
      <c r="F2539" t="s">
        <v>7</v>
      </c>
      <c r="G2539">
        <v>2016</v>
      </c>
      <c r="H2539" s="9">
        <v>16114.546785500001</v>
      </c>
      <c r="I2539" s="9">
        <v>20891.4727978999</v>
      </c>
      <c r="J2539" s="9">
        <v>11832.7275524</v>
      </c>
    </row>
    <row r="2540" spans="1:10" x14ac:dyDescent="0.25">
      <c r="A2540" t="s">
        <v>95</v>
      </c>
      <c r="B2540" t="s">
        <v>144</v>
      </c>
      <c r="C2540" s="7" t="s">
        <v>1</v>
      </c>
      <c r="D2540" t="s">
        <v>25</v>
      </c>
      <c r="E2540" t="s">
        <v>96</v>
      </c>
      <c r="F2540" t="s">
        <v>97</v>
      </c>
      <c r="G2540">
        <v>2016</v>
      </c>
      <c r="H2540" s="9">
        <v>29094.5679384</v>
      </c>
      <c r="I2540" s="9">
        <v>37526.847070900003</v>
      </c>
      <c r="J2540" s="9">
        <v>21494.541465099999</v>
      </c>
    </row>
    <row r="2541" spans="1:10" x14ac:dyDescent="0.25">
      <c r="A2541" t="s">
        <v>95</v>
      </c>
      <c r="B2541" t="s">
        <v>144</v>
      </c>
      <c r="C2541" s="7" t="s">
        <v>3</v>
      </c>
      <c r="D2541" t="s">
        <v>25</v>
      </c>
      <c r="E2541" t="s">
        <v>96</v>
      </c>
      <c r="F2541" t="s">
        <v>97</v>
      </c>
      <c r="G2541">
        <v>2016</v>
      </c>
      <c r="H2541" s="9">
        <v>32850.704857800003</v>
      </c>
      <c r="I2541" s="9">
        <v>42209.037487499998</v>
      </c>
      <c r="J2541" s="9">
        <v>24323.924426900001</v>
      </c>
    </row>
    <row r="2542" spans="1:10" x14ac:dyDescent="0.25">
      <c r="A2542" t="s">
        <v>95</v>
      </c>
      <c r="B2542" t="s">
        <v>144</v>
      </c>
      <c r="C2542" s="7" t="s">
        <v>1</v>
      </c>
      <c r="D2542" t="s">
        <v>25</v>
      </c>
      <c r="E2542" t="s">
        <v>96</v>
      </c>
      <c r="F2542" t="s">
        <v>146</v>
      </c>
      <c r="G2542">
        <v>2016</v>
      </c>
      <c r="H2542" s="9">
        <v>1</v>
      </c>
      <c r="I2542" s="9">
        <v>1</v>
      </c>
      <c r="J2542" s="9">
        <v>1</v>
      </c>
    </row>
    <row r="2543" spans="1:10" x14ac:dyDescent="0.25">
      <c r="A2543" t="s">
        <v>95</v>
      </c>
      <c r="B2543" t="s">
        <v>144</v>
      </c>
      <c r="C2543" s="7" t="s">
        <v>3</v>
      </c>
      <c r="D2543" t="s">
        <v>25</v>
      </c>
      <c r="E2543" t="s">
        <v>96</v>
      </c>
      <c r="F2543" t="s">
        <v>146</v>
      </c>
      <c r="G2543">
        <v>2016</v>
      </c>
      <c r="H2543" s="9">
        <v>1</v>
      </c>
      <c r="I2543" s="9">
        <v>1</v>
      </c>
      <c r="J2543" s="9">
        <v>1</v>
      </c>
    </row>
    <row r="2544" spans="1:10" x14ac:dyDescent="0.25">
      <c r="A2544" t="s">
        <v>95</v>
      </c>
      <c r="B2544" t="s">
        <v>144</v>
      </c>
      <c r="C2544" s="7" t="s">
        <v>1</v>
      </c>
      <c r="D2544" t="s">
        <v>25</v>
      </c>
      <c r="E2544" t="s">
        <v>96</v>
      </c>
      <c r="F2544" t="s">
        <v>7</v>
      </c>
      <c r="G2544">
        <v>2016</v>
      </c>
      <c r="H2544" s="9">
        <v>16461.098095699999</v>
      </c>
      <c r="I2544" s="9">
        <v>21231.9052878</v>
      </c>
      <c r="J2544" s="9">
        <v>12161.162053599999</v>
      </c>
    </row>
    <row r="2545" spans="1:10" x14ac:dyDescent="0.25">
      <c r="A2545" t="s">
        <v>95</v>
      </c>
      <c r="B2545" t="s">
        <v>144</v>
      </c>
      <c r="C2545" s="7" t="s">
        <v>3</v>
      </c>
      <c r="D2545" t="s">
        <v>25</v>
      </c>
      <c r="E2545" t="s">
        <v>96</v>
      </c>
      <c r="F2545" t="s">
        <v>7</v>
      </c>
      <c r="G2545">
        <v>2016</v>
      </c>
      <c r="H2545" s="9">
        <v>17316.936808799899</v>
      </c>
      <c r="I2545" s="9">
        <v>22250.092900399999</v>
      </c>
      <c r="J2545" s="9">
        <v>12822.1255545</v>
      </c>
    </row>
    <row r="2546" spans="1:10" x14ac:dyDescent="0.25">
      <c r="A2546" t="s">
        <v>95</v>
      </c>
      <c r="B2546" t="s">
        <v>144</v>
      </c>
      <c r="C2546" s="7" t="s">
        <v>1</v>
      </c>
      <c r="D2546" t="s">
        <v>26</v>
      </c>
      <c r="E2546" t="s">
        <v>96</v>
      </c>
      <c r="F2546" t="s">
        <v>97</v>
      </c>
      <c r="G2546">
        <v>2016</v>
      </c>
      <c r="H2546" s="9">
        <v>28931.241069899999</v>
      </c>
      <c r="I2546" s="9">
        <v>37356.977264900001</v>
      </c>
      <c r="J2546" s="9">
        <v>21546.9226299</v>
      </c>
    </row>
    <row r="2547" spans="1:10" x14ac:dyDescent="0.25">
      <c r="A2547" t="s">
        <v>95</v>
      </c>
      <c r="B2547" t="s">
        <v>144</v>
      </c>
      <c r="C2547" s="7" t="s">
        <v>3</v>
      </c>
      <c r="D2547" t="s">
        <v>26</v>
      </c>
      <c r="E2547" t="s">
        <v>96</v>
      </c>
      <c r="F2547" t="s">
        <v>97</v>
      </c>
      <c r="G2547">
        <v>2016</v>
      </c>
      <c r="H2547" s="9">
        <v>32754.038727899999</v>
      </c>
      <c r="I2547" s="9">
        <v>42187.408265500002</v>
      </c>
      <c r="J2547" s="9">
        <v>24363.851546599999</v>
      </c>
    </row>
    <row r="2548" spans="1:10" x14ac:dyDescent="0.25">
      <c r="A2548" t="s">
        <v>95</v>
      </c>
      <c r="B2548" t="s">
        <v>144</v>
      </c>
      <c r="C2548" s="7" t="s">
        <v>1</v>
      </c>
      <c r="D2548" t="s">
        <v>26</v>
      </c>
      <c r="E2548" t="s">
        <v>96</v>
      </c>
      <c r="F2548" t="s">
        <v>146</v>
      </c>
      <c r="G2548">
        <v>2016</v>
      </c>
      <c r="H2548" s="9">
        <v>1</v>
      </c>
      <c r="I2548" s="9">
        <v>1</v>
      </c>
      <c r="J2548" s="9">
        <v>1</v>
      </c>
    </row>
    <row r="2549" spans="1:10" x14ac:dyDescent="0.25">
      <c r="A2549" t="s">
        <v>95</v>
      </c>
      <c r="B2549" t="s">
        <v>144</v>
      </c>
      <c r="C2549" s="7" t="s">
        <v>3</v>
      </c>
      <c r="D2549" t="s">
        <v>26</v>
      </c>
      <c r="E2549" t="s">
        <v>96</v>
      </c>
      <c r="F2549" t="s">
        <v>146</v>
      </c>
      <c r="G2549">
        <v>2016</v>
      </c>
      <c r="H2549" s="9">
        <v>1</v>
      </c>
      <c r="I2549" s="9">
        <v>1</v>
      </c>
      <c r="J2549" s="9">
        <v>1</v>
      </c>
    </row>
    <row r="2550" spans="1:10" x14ac:dyDescent="0.25">
      <c r="A2550" t="s">
        <v>95</v>
      </c>
      <c r="B2550" t="s">
        <v>144</v>
      </c>
      <c r="C2550" s="7" t="s">
        <v>1</v>
      </c>
      <c r="D2550" t="s">
        <v>26</v>
      </c>
      <c r="E2550" t="s">
        <v>96</v>
      </c>
      <c r="F2550" t="s">
        <v>7</v>
      </c>
      <c r="G2550">
        <v>2016</v>
      </c>
      <c r="H2550" s="9">
        <v>18665.139556800001</v>
      </c>
      <c r="I2550" s="9">
        <v>24101.0467676999</v>
      </c>
      <c r="J2550" s="9">
        <v>13901.1083879</v>
      </c>
    </row>
    <row r="2551" spans="1:10" x14ac:dyDescent="0.25">
      <c r="A2551" t="s">
        <v>95</v>
      </c>
      <c r="B2551" t="s">
        <v>144</v>
      </c>
      <c r="C2551" s="7" t="s">
        <v>3</v>
      </c>
      <c r="D2551" t="s">
        <v>26</v>
      </c>
      <c r="E2551" t="s">
        <v>96</v>
      </c>
      <c r="F2551" t="s">
        <v>7</v>
      </c>
      <c r="G2551">
        <v>2016</v>
      </c>
      <c r="H2551" s="9">
        <v>19330.3803788</v>
      </c>
      <c r="I2551" s="9">
        <v>24897.651729099998</v>
      </c>
      <c r="J2551" s="9">
        <v>14378.7617094</v>
      </c>
    </row>
    <row r="2552" spans="1:10" x14ac:dyDescent="0.25">
      <c r="A2552" t="s">
        <v>95</v>
      </c>
      <c r="B2552" t="s">
        <v>144</v>
      </c>
      <c r="C2552" s="7" t="s">
        <v>1</v>
      </c>
      <c r="D2552" t="s">
        <v>27</v>
      </c>
      <c r="E2552" t="s">
        <v>96</v>
      </c>
      <c r="F2552" t="s">
        <v>97</v>
      </c>
      <c r="G2552">
        <v>2016</v>
      </c>
      <c r="H2552" s="9">
        <v>21064.490499200001</v>
      </c>
      <c r="I2552" s="9">
        <v>27302.842035000001</v>
      </c>
      <c r="J2552" s="9">
        <v>15778.998592</v>
      </c>
    </row>
    <row r="2553" spans="1:10" x14ac:dyDescent="0.25">
      <c r="A2553" t="s">
        <v>95</v>
      </c>
      <c r="B2553" t="s">
        <v>144</v>
      </c>
      <c r="C2553" s="7" t="s">
        <v>3</v>
      </c>
      <c r="D2553" t="s">
        <v>27</v>
      </c>
      <c r="E2553" t="s">
        <v>96</v>
      </c>
      <c r="F2553" t="s">
        <v>97</v>
      </c>
      <c r="G2553">
        <v>2016</v>
      </c>
      <c r="H2553" s="9">
        <v>24940.090248100001</v>
      </c>
      <c r="I2553" s="9">
        <v>32127.5790705</v>
      </c>
      <c r="J2553" s="9">
        <v>18733.9266355</v>
      </c>
    </row>
    <row r="2554" spans="1:10" x14ac:dyDescent="0.25">
      <c r="A2554" t="s">
        <v>95</v>
      </c>
      <c r="B2554" t="s">
        <v>144</v>
      </c>
      <c r="C2554" s="7" t="s">
        <v>1</v>
      </c>
      <c r="D2554" t="s">
        <v>27</v>
      </c>
      <c r="E2554" t="s">
        <v>96</v>
      </c>
      <c r="F2554" t="s">
        <v>146</v>
      </c>
      <c r="G2554">
        <v>2016</v>
      </c>
      <c r="H2554" s="9">
        <v>1</v>
      </c>
      <c r="I2554" s="9">
        <v>1</v>
      </c>
      <c r="J2554" s="9">
        <v>1</v>
      </c>
    </row>
    <row r="2555" spans="1:10" x14ac:dyDescent="0.25">
      <c r="A2555" t="s">
        <v>95</v>
      </c>
      <c r="B2555" t="s">
        <v>144</v>
      </c>
      <c r="C2555" s="7" t="s">
        <v>3</v>
      </c>
      <c r="D2555" t="s">
        <v>27</v>
      </c>
      <c r="E2555" t="s">
        <v>96</v>
      </c>
      <c r="F2555" t="s">
        <v>146</v>
      </c>
      <c r="G2555">
        <v>2016</v>
      </c>
      <c r="H2555" s="9">
        <v>1</v>
      </c>
      <c r="I2555" s="9">
        <v>1</v>
      </c>
      <c r="J2555" s="9">
        <v>1</v>
      </c>
    </row>
    <row r="2556" spans="1:10" x14ac:dyDescent="0.25">
      <c r="A2556" t="s">
        <v>95</v>
      </c>
      <c r="B2556" t="s">
        <v>144</v>
      </c>
      <c r="C2556" s="7" t="s">
        <v>1</v>
      </c>
      <c r="D2556" t="s">
        <v>27</v>
      </c>
      <c r="E2556" t="s">
        <v>96</v>
      </c>
      <c r="F2556" t="s">
        <v>7</v>
      </c>
      <c r="G2556">
        <v>2016</v>
      </c>
      <c r="H2556" s="9">
        <v>21409.490325399998</v>
      </c>
      <c r="I2556" s="9">
        <v>27750.0152413</v>
      </c>
      <c r="J2556" s="9">
        <v>16037.4312264</v>
      </c>
    </row>
    <row r="2557" spans="1:10" x14ac:dyDescent="0.25">
      <c r="A2557" t="s">
        <v>95</v>
      </c>
      <c r="B2557" t="s">
        <v>144</v>
      </c>
      <c r="C2557" s="7" t="s">
        <v>3</v>
      </c>
      <c r="D2557" t="s">
        <v>27</v>
      </c>
      <c r="E2557" t="s">
        <v>96</v>
      </c>
      <c r="F2557" t="s">
        <v>7</v>
      </c>
      <c r="G2557">
        <v>2016</v>
      </c>
      <c r="H2557" s="9">
        <v>21667.4580643999</v>
      </c>
      <c r="I2557" s="9">
        <v>27911.806464900001</v>
      </c>
      <c r="J2557" s="9">
        <v>16275.6656339</v>
      </c>
    </row>
    <row r="2558" spans="1:10" x14ac:dyDescent="0.25">
      <c r="A2558" t="s">
        <v>95</v>
      </c>
      <c r="B2558" t="s">
        <v>144</v>
      </c>
      <c r="C2558" s="7" t="s">
        <v>1</v>
      </c>
      <c r="D2558" t="s">
        <v>28</v>
      </c>
      <c r="E2558" t="s">
        <v>96</v>
      </c>
      <c r="F2558" t="s">
        <v>97</v>
      </c>
      <c r="G2558">
        <v>2016</v>
      </c>
      <c r="H2558" s="9">
        <v>20685.315104000001</v>
      </c>
      <c r="I2558" s="9">
        <v>26133.973739699999</v>
      </c>
      <c r="J2558" s="9">
        <v>15537.5578522</v>
      </c>
    </row>
    <row r="2559" spans="1:10" x14ac:dyDescent="0.25">
      <c r="A2559" t="s">
        <v>95</v>
      </c>
      <c r="B2559" t="s">
        <v>144</v>
      </c>
      <c r="C2559" s="7" t="s">
        <v>3</v>
      </c>
      <c r="D2559" t="s">
        <v>28</v>
      </c>
      <c r="E2559" t="s">
        <v>96</v>
      </c>
      <c r="F2559" t="s">
        <v>97</v>
      </c>
      <c r="G2559">
        <v>2016</v>
      </c>
      <c r="H2559" s="9">
        <v>24236.8142654</v>
      </c>
      <c r="I2559" s="9">
        <v>30792.991775900002</v>
      </c>
      <c r="J2559" s="9">
        <v>18159.4582892</v>
      </c>
    </row>
    <row r="2560" spans="1:10" x14ac:dyDescent="0.25">
      <c r="A2560" t="s">
        <v>95</v>
      </c>
      <c r="B2560" t="s">
        <v>144</v>
      </c>
      <c r="C2560" s="7" t="s">
        <v>1</v>
      </c>
      <c r="D2560" t="s">
        <v>28</v>
      </c>
      <c r="E2560" t="s">
        <v>96</v>
      </c>
      <c r="F2560" t="s">
        <v>146</v>
      </c>
      <c r="G2560">
        <v>2016</v>
      </c>
      <c r="H2560" s="9">
        <v>1</v>
      </c>
      <c r="I2560" s="9">
        <v>1</v>
      </c>
      <c r="J2560" s="9">
        <v>1</v>
      </c>
    </row>
    <row r="2561" spans="1:10" x14ac:dyDescent="0.25">
      <c r="A2561" t="s">
        <v>95</v>
      </c>
      <c r="B2561" t="s">
        <v>144</v>
      </c>
      <c r="C2561" s="7" t="s">
        <v>3</v>
      </c>
      <c r="D2561" t="s">
        <v>28</v>
      </c>
      <c r="E2561" t="s">
        <v>96</v>
      </c>
      <c r="F2561" t="s">
        <v>146</v>
      </c>
      <c r="G2561">
        <v>2016</v>
      </c>
      <c r="H2561" s="9">
        <v>1</v>
      </c>
      <c r="I2561" s="9">
        <v>1</v>
      </c>
      <c r="J2561" s="9">
        <v>1</v>
      </c>
    </row>
    <row r="2562" spans="1:10" x14ac:dyDescent="0.25">
      <c r="A2562" t="s">
        <v>95</v>
      </c>
      <c r="B2562" t="s">
        <v>144</v>
      </c>
      <c r="C2562" s="7" t="s">
        <v>1</v>
      </c>
      <c r="D2562" t="s">
        <v>28</v>
      </c>
      <c r="E2562" t="s">
        <v>96</v>
      </c>
      <c r="F2562" t="s">
        <v>7</v>
      </c>
      <c r="G2562">
        <v>2016</v>
      </c>
      <c r="H2562" s="9">
        <v>24126.140309099999</v>
      </c>
      <c r="I2562" s="9">
        <v>30481.136695599998</v>
      </c>
      <c r="J2562" s="9">
        <v>18122.097677400001</v>
      </c>
    </row>
    <row r="2563" spans="1:10" x14ac:dyDescent="0.25">
      <c r="A2563" t="s">
        <v>95</v>
      </c>
      <c r="B2563" t="s">
        <v>144</v>
      </c>
      <c r="C2563" s="7" t="s">
        <v>3</v>
      </c>
      <c r="D2563" t="s">
        <v>28</v>
      </c>
      <c r="E2563" t="s">
        <v>96</v>
      </c>
      <c r="F2563" t="s">
        <v>7</v>
      </c>
      <c r="G2563">
        <v>2016</v>
      </c>
      <c r="H2563" s="9">
        <v>24075.961865599998</v>
      </c>
      <c r="I2563" s="9">
        <v>30588.628010500001</v>
      </c>
      <c r="J2563" s="9">
        <v>18038.939461400001</v>
      </c>
    </row>
    <row r="2564" spans="1:10" x14ac:dyDescent="0.25">
      <c r="A2564" t="s">
        <v>95</v>
      </c>
      <c r="B2564" t="s">
        <v>144</v>
      </c>
      <c r="C2564" s="7" t="s">
        <v>1</v>
      </c>
      <c r="D2564" t="s">
        <v>147</v>
      </c>
      <c r="E2564" t="s">
        <v>96</v>
      </c>
      <c r="F2564" t="s">
        <v>97</v>
      </c>
      <c r="G2564">
        <v>2016</v>
      </c>
      <c r="H2564" s="9">
        <v>16286.220016499999</v>
      </c>
      <c r="I2564" s="9">
        <v>20666.192223499998</v>
      </c>
      <c r="J2564" s="9">
        <v>12308.7695938</v>
      </c>
    </row>
    <row r="2565" spans="1:10" x14ac:dyDescent="0.25">
      <c r="A2565" t="s">
        <v>95</v>
      </c>
      <c r="B2565" t="s">
        <v>144</v>
      </c>
      <c r="C2565" s="7" t="s">
        <v>3</v>
      </c>
      <c r="D2565" t="s">
        <v>147</v>
      </c>
      <c r="E2565" t="s">
        <v>96</v>
      </c>
      <c r="F2565" t="s">
        <v>97</v>
      </c>
      <c r="G2565">
        <v>2016</v>
      </c>
      <c r="H2565" s="9">
        <v>20548.051223099999</v>
      </c>
      <c r="I2565" s="9">
        <v>26256.1161465</v>
      </c>
      <c r="J2565" s="9">
        <v>15448.923892000001</v>
      </c>
    </row>
    <row r="2566" spans="1:10" x14ac:dyDescent="0.25">
      <c r="A2566" t="s">
        <v>95</v>
      </c>
      <c r="B2566" t="s">
        <v>144</v>
      </c>
      <c r="C2566" s="7" t="s">
        <v>1</v>
      </c>
      <c r="D2566" t="s">
        <v>147</v>
      </c>
      <c r="E2566" t="s">
        <v>96</v>
      </c>
      <c r="F2566" t="s">
        <v>146</v>
      </c>
      <c r="G2566">
        <v>2016</v>
      </c>
      <c r="H2566" s="9">
        <v>1</v>
      </c>
      <c r="I2566" s="9">
        <v>1</v>
      </c>
      <c r="J2566" s="9">
        <v>1</v>
      </c>
    </row>
    <row r="2567" spans="1:10" x14ac:dyDescent="0.25">
      <c r="A2567" t="s">
        <v>95</v>
      </c>
      <c r="B2567" t="s">
        <v>144</v>
      </c>
      <c r="C2567" s="7" t="s">
        <v>3</v>
      </c>
      <c r="D2567" t="s">
        <v>147</v>
      </c>
      <c r="E2567" t="s">
        <v>96</v>
      </c>
      <c r="F2567" t="s">
        <v>146</v>
      </c>
      <c r="G2567">
        <v>2016</v>
      </c>
      <c r="H2567" s="9">
        <v>1</v>
      </c>
      <c r="I2567" s="9">
        <v>1</v>
      </c>
      <c r="J2567" s="9">
        <v>1</v>
      </c>
    </row>
    <row r="2568" spans="1:10" x14ac:dyDescent="0.25">
      <c r="A2568" t="s">
        <v>95</v>
      </c>
      <c r="B2568" t="s">
        <v>144</v>
      </c>
      <c r="C2568" s="7" t="s">
        <v>1</v>
      </c>
      <c r="D2568" t="s">
        <v>147</v>
      </c>
      <c r="E2568" t="s">
        <v>96</v>
      </c>
      <c r="F2568" t="s">
        <v>7</v>
      </c>
      <c r="G2568">
        <v>2016</v>
      </c>
      <c r="H2568" s="9">
        <v>27022.024246999899</v>
      </c>
      <c r="I2568" s="9">
        <v>34289.2547682</v>
      </c>
      <c r="J2568" s="9">
        <v>20422.656090600001</v>
      </c>
    </row>
    <row r="2569" spans="1:10" x14ac:dyDescent="0.25">
      <c r="A2569" t="s">
        <v>95</v>
      </c>
      <c r="B2569" t="s">
        <v>144</v>
      </c>
      <c r="C2569" s="7" t="s">
        <v>3</v>
      </c>
      <c r="D2569" t="s">
        <v>147</v>
      </c>
      <c r="E2569" t="s">
        <v>96</v>
      </c>
      <c r="F2569" t="s">
        <v>7</v>
      </c>
      <c r="G2569">
        <v>2016</v>
      </c>
      <c r="H2569" s="9">
        <v>26967.8960171</v>
      </c>
      <c r="I2569" s="9">
        <v>34459.3364287</v>
      </c>
      <c r="J2569" s="9">
        <v>20275.6440779</v>
      </c>
    </row>
    <row r="2570" spans="1:10" x14ac:dyDescent="0.25">
      <c r="A2570" t="s">
        <v>95</v>
      </c>
      <c r="B2570" t="s">
        <v>144</v>
      </c>
      <c r="C2570" s="7" t="s">
        <v>1</v>
      </c>
      <c r="D2570" t="s">
        <v>148</v>
      </c>
      <c r="E2570" t="s">
        <v>96</v>
      </c>
      <c r="F2570" t="s">
        <v>97</v>
      </c>
      <c r="G2570">
        <v>2016</v>
      </c>
      <c r="H2570" s="9">
        <v>10789.174256</v>
      </c>
      <c r="I2570" s="9">
        <v>13710.110714500001</v>
      </c>
      <c r="J2570" s="9">
        <v>8151.5298027199997</v>
      </c>
    </row>
    <row r="2571" spans="1:10" x14ac:dyDescent="0.25">
      <c r="A2571" t="s">
        <v>95</v>
      </c>
      <c r="B2571" t="s">
        <v>144</v>
      </c>
      <c r="C2571" s="7" t="s">
        <v>3</v>
      </c>
      <c r="D2571" t="s">
        <v>148</v>
      </c>
      <c r="E2571" t="s">
        <v>96</v>
      </c>
      <c r="F2571" t="s">
        <v>97</v>
      </c>
      <c r="G2571">
        <v>2016</v>
      </c>
      <c r="H2571" s="9">
        <v>16237.9792079</v>
      </c>
      <c r="I2571" s="9">
        <v>20751.1330352</v>
      </c>
      <c r="J2571" s="9">
        <v>12286.5833358</v>
      </c>
    </row>
    <row r="2572" spans="1:10" x14ac:dyDescent="0.25">
      <c r="A2572" t="s">
        <v>95</v>
      </c>
      <c r="B2572" t="s">
        <v>144</v>
      </c>
      <c r="C2572" s="7" t="s">
        <v>1</v>
      </c>
      <c r="D2572" t="s">
        <v>148</v>
      </c>
      <c r="E2572" t="s">
        <v>96</v>
      </c>
      <c r="F2572" t="s">
        <v>146</v>
      </c>
      <c r="G2572">
        <v>2016</v>
      </c>
      <c r="H2572" s="9">
        <v>1</v>
      </c>
      <c r="I2572" s="9">
        <v>1</v>
      </c>
      <c r="J2572" s="9">
        <v>1</v>
      </c>
    </row>
    <row r="2573" spans="1:10" x14ac:dyDescent="0.25">
      <c r="A2573" t="s">
        <v>95</v>
      </c>
      <c r="B2573" t="s">
        <v>144</v>
      </c>
      <c r="C2573" s="7" t="s">
        <v>3</v>
      </c>
      <c r="D2573" t="s">
        <v>148</v>
      </c>
      <c r="E2573" t="s">
        <v>96</v>
      </c>
      <c r="F2573" t="s">
        <v>146</v>
      </c>
      <c r="G2573">
        <v>2016</v>
      </c>
      <c r="H2573" s="9">
        <v>1</v>
      </c>
      <c r="I2573" s="9">
        <v>1</v>
      </c>
      <c r="J2573" s="9">
        <v>1</v>
      </c>
    </row>
    <row r="2574" spans="1:10" x14ac:dyDescent="0.25">
      <c r="A2574" t="s">
        <v>95</v>
      </c>
      <c r="B2574" t="s">
        <v>144</v>
      </c>
      <c r="C2574" s="7" t="s">
        <v>1</v>
      </c>
      <c r="D2574" t="s">
        <v>148</v>
      </c>
      <c r="E2574" t="s">
        <v>96</v>
      </c>
      <c r="F2574" t="s">
        <v>7</v>
      </c>
      <c r="G2574">
        <v>2016</v>
      </c>
      <c r="H2574" s="9">
        <v>30504.398711099999</v>
      </c>
      <c r="I2574" s="9">
        <v>38762.807392499999</v>
      </c>
      <c r="J2574" s="9">
        <v>23046.945883699998</v>
      </c>
    </row>
    <row r="2575" spans="1:10" x14ac:dyDescent="0.25">
      <c r="A2575" t="s">
        <v>95</v>
      </c>
      <c r="B2575" t="s">
        <v>144</v>
      </c>
      <c r="C2575" s="7" t="s">
        <v>3</v>
      </c>
      <c r="D2575" t="s">
        <v>148</v>
      </c>
      <c r="E2575" t="s">
        <v>96</v>
      </c>
      <c r="F2575" t="s">
        <v>7</v>
      </c>
      <c r="G2575">
        <v>2016</v>
      </c>
      <c r="H2575" s="9">
        <v>30415.641234999999</v>
      </c>
      <c r="I2575" s="9">
        <v>38869.3081533</v>
      </c>
      <c r="J2575" s="9">
        <v>23014.2129116</v>
      </c>
    </row>
    <row r="2576" spans="1:10" x14ac:dyDescent="0.25">
      <c r="A2576" t="s">
        <v>95</v>
      </c>
      <c r="B2576" t="s">
        <v>144</v>
      </c>
      <c r="C2576" s="7" t="s">
        <v>1</v>
      </c>
      <c r="D2576" t="s">
        <v>149</v>
      </c>
      <c r="E2576" t="s">
        <v>96</v>
      </c>
      <c r="F2576" t="s">
        <v>97</v>
      </c>
      <c r="G2576">
        <v>2016</v>
      </c>
      <c r="H2576" s="9">
        <v>4940.1189501700001</v>
      </c>
      <c r="I2576" s="9">
        <v>6213.2223239000004</v>
      </c>
      <c r="J2576" s="9">
        <v>3749.3001855699999</v>
      </c>
    </row>
    <row r="2577" spans="1:10" x14ac:dyDescent="0.25">
      <c r="A2577" t="s">
        <v>95</v>
      </c>
      <c r="B2577" t="s">
        <v>144</v>
      </c>
      <c r="C2577" s="7" t="s">
        <v>3</v>
      </c>
      <c r="D2577" t="s">
        <v>149</v>
      </c>
      <c r="E2577" t="s">
        <v>96</v>
      </c>
      <c r="F2577" t="s">
        <v>97</v>
      </c>
      <c r="G2577">
        <v>2016</v>
      </c>
      <c r="H2577" s="9">
        <v>10478.3009805</v>
      </c>
      <c r="I2577" s="9">
        <v>13202.2404068</v>
      </c>
      <c r="J2577" s="9">
        <v>7943.0468263299999</v>
      </c>
    </row>
    <row r="2578" spans="1:10" x14ac:dyDescent="0.25">
      <c r="A2578" t="s">
        <v>95</v>
      </c>
      <c r="B2578" t="s">
        <v>144</v>
      </c>
      <c r="C2578" s="7" t="s">
        <v>1</v>
      </c>
      <c r="D2578" t="s">
        <v>149</v>
      </c>
      <c r="E2578" t="s">
        <v>96</v>
      </c>
      <c r="F2578" t="s">
        <v>146</v>
      </c>
      <c r="G2578">
        <v>2016</v>
      </c>
      <c r="H2578" s="9">
        <v>1</v>
      </c>
      <c r="I2578" s="9">
        <v>1</v>
      </c>
      <c r="J2578" s="9">
        <v>1</v>
      </c>
    </row>
    <row r="2579" spans="1:10" x14ac:dyDescent="0.25">
      <c r="A2579" t="s">
        <v>95</v>
      </c>
      <c r="B2579" t="s">
        <v>144</v>
      </c>
      <c r="C2579" s="7" t="s">
        <v>3</v>
      </c>
      <c r="D2579" t="s">
        <v>149</v>
      </c>
      <c r="E2579" t="s">
        <v>96</v>
      </c>
      <c r="F2579" t="s">
        <v>146</v>
      </c>
      <c r="G2579">
        <v>2016</v>
      </c>
      <c r="H2579" s="9">
        <v>1</v>
      </c>
      <c r="I2579" s="9">
        <v>1</v>
      </c>
      <c r="J2579" s="9">
        <v>1</v>
      </c>
    </row>
    <row r="2580" spans="1:10" x14ac:dyDescent="0.25">
      <c r="A2580" t="s">
        <v>95</v>
      </c>
      <c r="B2580" t="s">
        <v>144</v>
      </c>
      <c r="C2580" s="7" t="s">
        <v>1</v>
      </c>
      <c r="D2580" t="s">
        <v>149</v>
      </c>
      <c r="E2580" t="s">
        <v>96</v>
      </c>
      <c r="F2580" t="s">
        <v>7</v>
      </c>
      <c r="G2580">
        <v>2016</v>
      </c>
      <c r="H2580" s="9">
        <v>33481.841903300003</v>
      </c>
      <c r="I2580" s="9">
        <v>42110.3478798</v>
      </c>
      <c r="J2580" s="9">
        <v>25411.022958699999</v>
      </c>
    </row>
    <row r="2581" spans="1:10" x14ac:dyDescent="0.25">
      <c r="A2581" t="s">
        <v>95</v>
      </c>
      <c r="B2581" t="s">
        <v>144</v>
      </c>
      <c r="C2581" s="7" t="s">
        <v>3</v>
      </c>
      <c r="D2581" t="s">
        <v>149</v>
      </c>
      <c r="E2581" t="s">
        <v>96</v>
      </c>
      <c r="F2581" t="s">
        <v>7</v>
      </c>
      <c r="G2581">
        <v>2016</v>
      </c>
      <c r="H2581" s="9">
        <v>33769.8037979</v>
      </c>
      <c r="I2581" s="9">
        <v>42548.602971</v>
      </c>
      <c r="J2581" s="9">
        <v>25599.105559299998</v>
      </c>
    </row>
    <row r="2582" spans="1:10" x14ac:dyDescent="0.25">
      <c r="A2582" t="s">
        <v>95</v>
      </c>
      <c r="B2582" t="s">
        <v>144</v>
      </c>
      <c r="C2582" s="7" t="s">
        <v>1</v>
      </c>
      <c r="D2582" t="s">
        <v>150</v>
      </c>
      <c r="E2582" t="s">
        <v>96</v>
      </c>
      <c r="F2582" t="s">
        <v>97</v>
      </c>
      <c r="G2582">
        <v>2016</v>
      </c>
      <c r="H2582" s="9">
        <v>946.71480438200001</v>
      </c>
      <c r="I2582" s="9">
        <v>1194.8527286200001</v>
      </c>
      <c r="J2582" s="9">
        <v>717.61246762999997</v>
      </c>
    </row>
    <row r="2583" spans="1:10" x14ac:dyDescent="0.25">
      <c r="A2583" t="s">
        <v>95</v>
      </c>
      <c r="B2583" t="s">
        <v>144</v>
      </c>
      <c r="C2583" s="7" t="s">
        <v>3</v>
      </c>
      <c r="D2583" t="s">
        <v>150</v>
      </c>
      <c r="E2583" t="s">
        <v>96</v>
      </c>
      <c r="F2583" t="s">
        <v>97</v>
      </c>
      <c r="G2583">
        <v>2016</v>
      </c>
      <c r="H2583" s="9">
        <v>3270.9707498900002</v>
      </c>
      <c r="I2583" s="9">
        <v>4128.8195001699996</v>
      </c>
      <c r="J2583" s="9">
        <v>2460.9613049</v>
      </c>
    </row>
    <row r="2584" spans="1:10" x14ac:dyDescent="0.25">
      <c r="A2584" t="s">
        <v>95</v>
      </c>
      <c r="B2584" t="s">
        <v>144</v>
      </c>
      <c r="C2584" s="7" t="s">
        <v>1</v>
      </c>
      <c r="D2584" t="s">
        <v>150</v>
      </c>
      <c r="E2584" t="s">
        <v>96</v>
      </c>
      <c r="F2584" t="s">
        <v>146</v>
      </c>
      <c r="G2584">
        <v>2016</v>
      </c>
      <c r="H2584" s="9">
        <v>1</v>
      </c>
      <c r="I2584" s="9">
        <v>1</v>
      </c>
      <c r="J2584" s="9">
        <v>1</v>
      </c>
    </row>
    <row r="2585" spans="1:10" x14ac:dyDescent="0.25">
      <c r="A2585" t="s">
        <v>95</v>
      </c>
      <c r="B2585" t="s">
        <v>144</v>
      </c>
      <c r="C2585" s="7" t="s">
        <v>3</v>
      </c>
      <c r="D2585" t="s">
        <v>150</v>
      </c>
      <c r="E2585" t="s">
        <v>96</v>
      </c>
      <c r="F2585" t="s">
        <v>146</v>
      </c>
      <c r="G2585">
        <v>2016</v>
      </c>
      <c r="H2585" s="9">
        <v>1</v>
      </c>
      <c r="I2585" s="9">
        <v>1</v>
      </c>
      <c r="J2585" s="9">
        <v>1</v>
      </c>
    </row>
    <row r="2586" spans="1:10" x14ac:dyDescent="0.25">
      <c r="A2586" t="s">
        <v>95</v>
      </c>
      <c r="B2586" t="s">
        <v>144</v>
      </c>
      <c r="C2586" s="7" t="s">
        <v>1</v>
      </c>
      <c r="D2586" t="s">
        <v>150</v>
      </c>
      <c r="E2586" t="s">
        <v>96</v>
      </c>
      <c r="F2586" t="s">
        <v>7</v>
      </c>
      <c r="G2586">
        <v>2016</v>
      </c>
      <c r="H2586" s="9">
        <v>34771.624932999999</v>
      </c>
      <c r="I2586" s="9">
        <v>43885.4137882</v>
      </c>
      <c r="J2586" s="9">
        <v>26356.988879999899</v>
      </c>
    </row>
    <row r="2587" spans="1:10" x14ac:dyDescent="0.25">
      <c r="A2587" t="s">
        <v>95</v>
      </c>
      <c r="B2587" t="s">
        <v>144</v>
      </c>
      <c r="C2587" s="7" t="s">
        <v>3</v>
      </c>
      <c r="D2587" t="s">
        <v>150</v>
      </c>
      <c r="E2587" t="s">
        <v>96</v>
      </c>
      <c r="F2587" t="s">
        <v>7</v>
      </c>
      <c r="G2587">
        <v>2016</v>
      </c>
      <c r="H2587" s="9">
        <v>35824.323085900003</v>
      </c>
      <c r="I2587" s="9">
        <v>45219.6534445</v>
      </c>
      <c r="J2587" s="9">
        <v>26952.9383261</v>
      </c>
    </row>
    <row r="2588" spans="1:10" x14ac:dyDescent="0.25">
      <c r="A2588" t="s">
        <v>95</v>
      </c>
      <c r="B2588" t="s">
        <v>144</v>
      </c>
      <c r="C2588" s="7" t="s">
        <v>1</v>
      </c>
      <c r="D2588" t="s">
        <v>145</v>
      </c>
      <c r="E2588" t="s">
        <v>33</v>
      </c>
      <c r="F2588" t="s">
        <v>97</v>
      </c>
      <c r="G2588">
        <v>2016</v>
      </c>
      <c r="H2588" s="9">
        <v>0.49330768414800003</v>
      </c>
      <c r="I2588" s="9">
        <v>1.0126329544199999</v>
      </c>
      <c r="J2588" s="9">
        <v>0.225349814412</v>
      </c>
    </row>
    <row r="2589" spans="1:10" x14ac:dyDescent="0.25">
      <c r="A2589" t="s">
        <v>95</v>
      </c>
      <c r="B2589" t="s">
        <v>144</v>
      </c>
      <c r="C2589" s="7" t="s">
        <v>3</v>
      </c>
      <c r="D2589" t="s">
        <v>145</v>
      </c>
      <c r="E2589" t="s">
        <v>33</v>
      </c>
      <c r="F2589" t="s">
        <v>97</v>
      </c>
      <c r="G2589">
        <v>2016</v>
      </c>
      <c r="H2589" s="9">
        <v>0.49834083883500002</v>
      </c>
      <c r="I2589" s="9">
        <v>1.0250873428</v>
      </c>
      <c r="J2589" s="9">
        <v>0.23150434309199999</v>
      </c>
    </row>
    <row r="2590" spans="1:10" x14ac:dyDescent="0.25">
      <c r="A2590" t="s">
        <v>95</v>
      </c>
      <c r="B2590" t="s">
        <v>144</v>
      </c>
      <c r="C2590" s="7" t="s">
        <v>1</v>
      </c>
      <c r="D2590" t="s">
        <v>145</v>
      </c>
      <c r="E2590" t="s">
        <v>33</v>
      </c>
      <c r="F2590" t="s">
        <v>146</v>
      </c>
      <c r="G2590">
        <v>2016</v>
      </c>
      <c r="H2590" s="9">
        <v>5.3271618226700002E-5</v>
      </c>
      <c r="I2590" s="9">
        <v>9.9714391716299996E-5</v>
      </c>
      <c r="J2590" s="9">
        <v>2.70203904441E-5</v>
      </c>
    </row>
    <row r="2591" spans="1:10" x14ac:dyDescent="0.25">
      <c r="A2591" t="s">
        <v>95</v>
      </c>
      <c r="B2591" t="s">
        <v>144</v>
      </c>
      <c r="C2591" s="7" t="s">
        <v>3</v>
      </c>
      <c r="D2591" t="s">
        <v>145</v>
      </c>
      <c r="E2591" t="s">
        <v>33</v>
      </c>
      <c r="F2591" t="s">
        <v>146</v>
      </c>
      <c r="G2591">
        <v>2016</v>
      </c>
      <c r="H2591" s="9">
        <v>5.7836327230099998E-5</v>
      </c>
      <c r="I2591" s="9">
        <v>1.0875914506900001E-4</v>
      </c>
      <c r="J2591" s="9">
        <v>2.9250525186400001E-5</v>
      </c>
    </row>
    <row r="2592" spans="1:10" x14ac:dyDescent="0.25">
      <c r="A2592" t="s">
        <v>95</v>
      </c>
      <c r="B2592" t="s">
        <v>144</v>
      </c>
      <c r="C2592" s="7" t="s">
        <v>1</v>
      </c>
      <c r="D2592" t="s">
        <v>145</v>
      </c>
      <c r="E2592" t="s">
        <v>33</v>
      </c>
      <c r="F2592" t="s">
        <v>7</v>
      </c>
      <c r="G2592">
        <v>2016</v>
      </c>
      <c r="H2592" s="9">
        <v>0.14728113308999999</v>
      </c>
      <c r="I2592" s="9">
        <v>0.30233003402000003</v>
      </c>
      <c r="J2592" s="9">
        <v>6.7280070987499996E-2</v>
      </c>
    </row>
    <row r="2593" spans="1:10" x14ac:dyDescent="0.25">
      <c r="A2593" t="s">
        <v>95</v>
      </c>
      <c r="B2593" t="s">
        <v>144</v>
      </c>
      <c r="C2593" s="7" t="s">
        <v>3</v>
      </c>
      <c r="D2593" t="s">
        <v>145</v>
      </c>
      <c r="E2593" t="s">
        <v>33</v>
      </c>
      <c r="F2593" t="s">
        <v>7</v>
      </c>
      <c r="G2593">
        <v>2016</v>
      </c>
      <c r="H2593" s="9">
        <v>0.15693247138300001</v>
      </c>
      <c r="I2593" s="9">
        <v>0.32281016837099902</v>
      </c>
      <c r="J2593" s="9">
        <v>7.2903013091299998E-2</v>
      </c>
    </row>
    <row r="2594" spans="1:10" x14ac:dyDescent="0.25">
      <c r="A2594" t="s">
        <v>95</v>
      </c>
      <c r="B2594" t="s">
        <v>144</v>
      </c>
      <c r="C2594" s="7" t="s">
        <v>1</v>
      </c>
      <c r="D2594" t="s">
        <v>14</v>
      </c>
      <c r="E2594" t="s">
        <v>33</v>
      </c>
      <c r="F2594" t="s">
        <v>97</v>
      </c>
      <c r="G2594">
        <v>2016</v>
      </c>
      <c r="H2594" s="9">
        <v>5.5196696688099998</v>
      </c>
      <c r="I2594" s="9">
        <v>10.0872116832</v>
      </c>
      <c r="J2594" s="9">
        <v>2.6637426320499999</v>
      </c>
    </row>
    <row r="2595" spans="1:10" x14ac:dyDescent="0.25">
      <c r="A2595" t="s">
        <v>95</v>
      </c>
      <c r="B2595" t="s">
        <v>144</v>
      </c>
      <c r="C2595" s="7" t="s">
        <v>3</v>
      </c>
      <c r="D2595" t="s">
        <v>14</v>
      </c>
      <c r="E2595" t="s">
        <v>33</v>
      </c>
      <c r="F2595" t="s">
        <v>97</v>
      </c>
      <c r="G2595">
        <v>2016</v>
      </c>
      <c r="H2595" s="9">
        <v>5.5729504623799997</v>
      </c>
      <c r="I2595" s="9">
        <v>10.1042269148</v>
      </c>
      <c r="J2595" s="9">
        <v>2.64677752991</v>
      </c>
    </row>
    <row r="2596" spans="1:10" x14ac:dyDescent="0.25">
      <c r="A2596" t="s">
        <v>95</v>
      </c>
      <c r="B2596" t="s">
        <v>144</v>
      </c>
      <c r="C2596" s="7" t="s">
        <v>1</v>
      </c>
      <c r="D2596" t="s">
        <v>14</v>
      </c>
      <c r="E2596" t="s">
        <v>33</v>
      </c>
      <c r="F2596" t="s">
        <v>146</v>
      </c>
      <c r="G2596">
        <v>2016</v>
      </c>
      <c r="H2596" s="9">
        <v>5.0523495313700001E-4</v>
      </c>
      <c r="I2596" s="9">
        <v>8.1951578509599997E-4</v>
      </c>
      <c r="J2596" s="9">
        <v>2.7195376995399999E-4</v>
      </c>
    </row>
    <row r="2597" spans="1:10" x14ac:dyDescent="0.25">
      <c r="A2597" t="s">
        <v>95</v>
      </c>
      <c r="B2597" t="s">
        <v>144</v>
      </c>
      <c r="C2597" s="7" t="s">
        <v>3</v>
      </c>
      <c r="D2597" t="s">
        <v>14</v>
      </c>
      <c r="E2597" t="s">
        <v>33</v>
      </c>
      <c r="F2597" t="s">
        <v>146</v>
      </c>
      <c r="G2597">
        <v>2016</v>
      </c>
      <c r="H2597" s="9">
        <v>5.6877200285399996E-4</v>
      </c>
      <c r="I2597" s="9">
        <v>8.8372176115299997E-4</v>
      </c>
      <c r="J2597" s="9">
        <v>3.1376383002299998E-4</v>
      </c>
    </row>
    <row r="2598" spans="1:10" x14ac:dyDescent="0.25">
      <c r="A2598" t="s">
        <v>95</v>
      </c>
      <c r="B2598" t="s">
        <v>144</v>
      </c>
      <c r="C2598" s="7" t="s">
        <v>1</v>
      </c>
      <c r="D2598" t="s">
        <v>14</v>
      </c>
      <c r="E2598" t="s">
        <v>33</v>
      </c>
      <c r="F2598" t="s">
        <v>7</v>
      </c>
      <c r="G2598">
        <v>2016</v>
      </c>
      <c r="H2598" s="9">
        <v>1.96256800423</v>
      </c>
      <c r="I2598" s="9">
        <v>3.5865984903299899</v>
      </c>
      <c r="J2598" s="9">
        <v>0.94711755862900004</v>
      </c>
    </row>
    <row r="2599" spans="1:10" x14ac:dyDescent="0.25">
      <c r="A2599" t="s">
        <v>95</v>
      </c>
      <c r="B2599" t="s">
        <v>144</v>
      </c>
      <c r="C2599" s="7" t="s">
        <v>3</v>
      </c>
      <c r="D2599" t="s">
        <v>14</v>
      </c>
      <c r="E2599" t="s">
        <v>33</v>
      </c>
      <c r="F2599" t="s">
        <v>7</v>
      </c>
      <c r="G2599">
        <v>2016</v>
      </c>
      <c r="H2599" s="9">
        <v>2.0690554579499998</v>
      </c>
      <c r="I2599" s="9">
        <v>3.7513711969100001</v>
      </c>
      <c r="J2599" s="9">
        <v>0.98266251085900003</v>
      </c>
    </row>
    <row r="2600" spans="1:10" x14ac:dyDescent="0.25">
      <c r="A2600" t="s">
        <v>95</v>
      </c>
      <c r="B2600" t="s">
        <v>144</v>
      </c>
      <c r="C2600" s="7" t="s">
        <v>1</v>
      </c>
      <c r="D2600" t="s">
        <v>15</v>
      </c>
      <c r="E2600" t="s">
        <v>33</v>
      </c>
      <c r="F2600" t="s">
        <v>97</v>
      </c>
      <c r="G2600">
        <v>2016</v>
      </c>
      <c r="H2600" s="9">
        <v>18.681344876400001</v>
      </c>
      <c r="I2600" s="9">
        <v>30.7725391886</v>
      </c>
      <c r="J2600" s="9">
        <v>9.8219361260200007</v>
      </c>
    </row>
    <row r="2601" spans="1:10" x14ac:dyDescent="0.25">
      <c r="A2601" t="s">
        <v>95</v>
      </c>
      <c r="B2601" t="s">
        <v>144</v>
      </c>
      <c r="C2601" s="7" t="s">
        <v>3</v>
      </c>
      <c r="D2601" t="s">
        <v>15</v>
      </c>
      <c r="E2601" t="s">
        <v>33</v>
      </c>
      <c r="F2601" t="s">
        <v>97</v>
      </c>
      <c r="G2601">
        <v>2016</v>
      </c>
      <c r="H2601" s="9">
        <v>18.2004609659</v>
      </c>
      <c r="I2601" s="9">
        <v>30.3204931798</v>
      </c>
      <c r="J2601" s="9">
        <v>9.3721407496799998</v>
      </c>
    </row>
    <row r="2602" spans="1:10" x14ac:dyDescent="0.25">
      <c r="A2602" t="s">
        <v>95</v>
      </c>
      <c r="B2602" t="s">
        <v>144</v>
      </c>
      <c r="C2602" s="7" t="s">
        <v>1</v>
      </c>
      <c r="D2602" t="s">
        <v>15</v>
      </c>
      <c r="E2602" t="s">
        <v>33</v>
      </c>
      <c r="F2602" t="s">
        <v>146</v>
      </c>
      <c r="G2602">
        <v>2016</v>
      </c>
      <c r="H2602" s="9">
        <v>1.3222615045800001E-3</v>
      </c>
      <c r="I2602" s="9">
        <v>1.9602126911699999E-3</v>
      </c>
      <c r="J2602" s="9">
        <v>8.11509686977E-4</v>
      </c>
    </row>
    <row r="2603" spans="1:10" x14ac:dyDescent="0.25">
      <c r="A2603" t="s">
        <v>95</v>
      </c>
      <c r="B2603" t="s">
        <v>144</v>
      </c>
      <c r="C2603" s="7" t="s">
        <v>3</v>
      </c>
      <c r="D2603" t="s">
        <v>15</v>
      </c>
      <c r="E2603" t="s">
        <v>33</v>
      </c>
      <c r="F2603" t="s">
        <v>146</v>
      </c>
      <c r="G2603">
        <v>2016</v>
      </c>
      <c r="H2603" s="9">
        <v>1.28803302593E-3</v>
      </c>
      <c r="I2603" s="9">
        <v>1.9189431966500001E-3</v>
      </c>
      <c r="J2603" s="9">
        <v>7.7741676660800002E-4</v>
      </c>
    </row>
    <row r="2604" spans="1:10" x14ac:dyDescent="0.25">
      <c r="A2604" t="s">
        <v>95</v>
      </c>
      <c r="B2604" t="s">
        <v>144</v>
      </c>
      <c r="C2604" s="7" t="s">
        <v>1</v>
      </c>
      <c r="D2604" t="s">
        <v>15</v>
      </c>
      <c r="E2604" t="s">
        <v>33</v>
      </c>
      <c r="F2604" t="s">
        <v>7</v>
      </c>
      <c r="G2604">
        <v>2016</v>
      </c>
      <c r="H2604" s="9">
        <v>7.8429763391399998</v>
      </c>
      <c r="I2604" s="9">
        <v>12.919214240099899</v>
      </c>
      <c r="J2604" s="9">
        <v>4.12353677695</v>
      </c>
    </row>
    <row r="2605" spans="1:10" x14ac:dyDescent="0.25">
      <c r="A2605" t="s">
        <v>95</v>
      </c>
      <c r="B2605" t="s">
        <v>144</v>
      </c>
      <c r="C2605" s="7" t="s">
        <v>3</v>
      </c>
      <c r="D2605" t="s">
        <v>15</v>
      </c>
      <c r="E2605" t="s">
        <v>33</v>
      </c>
      <c r="F2605" t="s">
        <v>7</v>
      </c>
      <c r="G2605">
        <v>2016</v>
      </c>
      <c r="H2605" s="9">
        <v>7.9954191089000002</v>
      </c>
      <c r="I2605" s="9">
        <v>13.3197203639</v>
      </c>
      <c r="J2605" s="9">
        <v>4.1171590863300001</v>
      </c>
    </row>
    <row r="2606" spans="1:10" x14ac:dyDescent="0.25">
      <c r="A2606" t="s">
        <v>95</v>
      </c>
      <c r="B2606" t="s">
        <v>144</v>
      </c>
      <c r="C2606" s="7" t="s">
        <v>1</v>
      </c>
      <c r="D2606" t="s">
        <v>16</v>
      </c>
      <c r="E2606" t="s">
        <v>33</v>
      </c>
      <c r="F2606" t="s">
        <v>97</v>
      </c>
      <c r="G2606">
        <v>2016</v>
      </c>
      <c r="H2606" s="9">
        <v>43.258613377700001</v>
      </c>
      <c r="I2606" s="9">
        <v>68.553156589899999</v>
      </c>
      <c r="J2606" s="9">
        <v>24.925945090100001</v>
      </c>
    </row>
    <row r="2607" spans="1:10" x14ac:dyDescent="0.25">
      <c r="A2607" t="s">
        <v>95</v>
      </c>
      <c r="B2607" t="s">
        <v>144</v>
      </c>
      <c r="C2607" s="7" t="s">
        <v>3</v>
      </c>
      <c r="D2607" t="s">
        <v>16</v>
      </c>
      <c r="E2607" t="s">
        <v>33</v>
      </c>
      <c r="F2607" t="s">
        <v>97</v>
      </c>
      <c r="G2607">
        <v>2016</v>
      </c>
      <c r="H2607" s="9">
        <v>39.039454860299998</v>
      </c>
      <c r="I2607" s="9">
        <v>62.028360400700002</v>
      </c>
      <c r="J2607" s="9">
        <v>22.6823935494</v>
      </c>
    </row>
    <row r="2608" spans="1:10" x14ac:dyDescent="0.25">
      <c r="A2608" t="s">
        <v>95</v>
      </c>
      <c r="B2608" t="s">
        <v>144</v>
      </c>
      <c r="C2608" s="7" t="s">
        <v>1</v>
      </c>
      <c r="D2608" t="s">
        <v>16</v>
      </c>
      <c r="E2608" t="s">
        <v>33</v>
      </c>
      <c r="F2608" t="s">
        <v>146</v>
      </c>
      <c r="G2608">
        <v>2016</v>
      </c>
      <c r="H2608" s="9">
        <v>2.1749444970799998E-3</v>
      </c>
      <c r="I2608" s="9">
        <v>3.0241931755099999E-3</v>
      </c>
      <c r="J2608" s="9">
        <v>1.4860644058E-3</v>
      </c>
    </row>
    <row r="2609" spans="1:10" x14ac:dyDescent="0.25">
      <c r="A2609" t="s">
        <v>95</v>
      </c>
      <c r="B2609" t="s">
        <v>144</v>
      </c>
      <c r="C2609" s="7" t="s">
        <v>3</v>
      </c>
      <c r="D2609" t="s">
        <v>16</v>
      </c>
      <c r="E2609" t="s">
        <v>33</v>
      </c>
      <c r="F2609" t="s">
        <v>146</v>
      </c>
      <c r="G2609">
        <v>2016</v>
      </c>
      <c r="H2609" s="9">
        <v>1.82327678876E-3</v>
      </c>
      <c r="I2609" s="9">
        <v>2.5639451315300002E-3</v>
      </c>
      <c r="J2609" s="9">
        <v>1.2314850428099999E-3</v>
      </c>
    </row>
    <row r="2610" spans="1:10" x14ac:dyDescent="0.25">
      <c r="A2610" t="s">
        <v>95</v>
      </c>
      <c r="B2610" t="s">
        <v>144</v>
      </c>
      <c r="C2610" s="7" t="s">
        <v>1</v>
      </c>
      <c r="D2610" t="s">
        <v>16</v>
      </c>
      <c r="E2610" t="s">
        <v>33</v>
      </c>
      <c r="F2610" t="s">
        <v>7</v>
      </c>
      <c r="G2610">
        <v>2016</v>
      </c>
      <c r="H2610" s="9">
        <v>17.4527554937</v>
      </c>
      <c r="I2610" s="9">
        <v>27.657878671199999</v>
      </c>
      <c r="J2610" s="9">
        <v>10.056411686400001</v>
      </c>
    </row>
    <row r="2611" spans="1:10" x14ac:dyDescent="0.25">
      <c r="A2611" t="s">
        <v>95</v>
      </c>
      <c r="B2611" t="s">
        <v>144</v>
      </c>
      <c r="C2611" s="7" t="s">
        <v>3</v>
      </c>
      <c r="D2611" t="s">
        <v>16</v>
      </c>
      <c r="E2611" t="s">
        <v>33</v>
      </c>
      <c r="F2611" t="s">
        <v>7</v>
      </c>
      <c r="G2611">
        <v>2016</v>
      </c>
      <c r="H2611" s="9">
        <v>16.7606501237</v>
      </c>
      <c r="I2611" s="9">
        <v>26.630383291600001</v>
      </c>
      <c r="J2611" s="9">
        <v>9.7381396234000004</v>
      </c>
    </row>
    <row r="2612" spans="1:10" x14ac:dyDescent="0.25">
      <c r="A2612" t="s">
        <v>95</v>
      </c>
      <c r="B2612" t="s">
        <v>144</v>
      </c>
      <c r="C2612" s="7" t="s">
        <v>1</v>
      </c>
      <c r="D2612" t="s">
        <v>17</v>
      </c>
      <c r="E2612" t="s">
        <v>33</v>
      </c>
      <c r="F2612" t="s">
        <v>97</v>
      </c>
      <c r="G2612">
        <v>2016</v>
      </c>
      <c r="H2612" s="9">
        <v>86.299621376000005</v>
      </c>
      <c r="I2612" s="9">
        <v>135.897939522</v>
      </c>
      <c r="J2612" s="9">
        <v>53.0717837686</v>
      </c>
    </row>
    <row r="2613" spans="1:10" x14ac:dyDescent="0.25">
      <c r="A2613" t="s">
        <v>95</v>
      </c>
      <c r="B2613" t="s">
        <v>144</v>
      </c>
      <c r="C2613" s="7" t="s">
        <v>3</v>
      </c>
      <c r="D2613" t="s">
        <v>17</v>
      </c>
      <c r="E2613" t="s">
        <v>33</v>
      </c>
      <c r="F2613" t="s">
        <v>97</v>
      </c>
      <c r="G2613">
        <v>2016</v>
      </c>
      <c r="H2613" s="9">
        <v>81.154202323299998</v>
      </c>
      <c r="I2613" s="9">
        <v>126.675307502</v>
      </c>
      <c r="J2613" s="9">
        <v>49.237138057300001</v>
      </c>
    </row>
    <row r="2614" spans="1:10" x14ac:dyDescent="0.25">
      <c r="A2614" t="s">
        <v>95</v>
      </c>
      <c r="B2614" t="s">
        <v>144</v>
      </c>
      <c r="C2614" s="7" t="s">
        <v>1</v>
      </c>
      <c r="D2614" t="s">
        <v>17</v>
      </c>
      <c r="E2614" t="s">
        <v>33</v>
      </c>
      <c r="F2614" t="s">
        <v>146</v>
      </c>
      <c r="G2614">
        <v>2016</v>
      </c>
      <c r="H2614" s="9">
        <v>3.4443790489699999E-3</v>
      </c>
      <c r="I2614" s="9">
        <v>4.7198351506800001E-3</v>
      </c>
      <c r="J2614" s="9">
        <v>2.4334863849899998E-3</v>
      </c>
    </row>
    <row r="2615" spans="1:10" x14ac:dyDescent="0.25">
      <c r="A2615" t="s">
        <v>95</v>
      </c>
      <c r="B2615" t="s">
        <v>144</v>
      </c>
      <c r="C2615" s="7" t="s">
        <v>3</v>
      </c>
      <c r="D2615" t="s">
        <v>17</v>
      </c>
      <c r="E2615" t="s">
        <v>33</v>
      </c>
      <c r="F2615" t="s">
        <v>146</v>
      </c>
      <c r="G2615">
        <v>2016</v>
      </c>
      <c r="H2615" s="9">
        <v>2.52719221031E-3</v>
      </c>
      <c r="I2615" s="9">
        <v>3.4617985196599998E-3</v>
      </c>
      <c r="J2615" s="9">
        <v>1.7748316799599999E-3</v>
      </c>
    </row>
    <row r="2616" spans="1:10" x14ac:dyDescent="0.25">
      <c r="A2616" t="s">
        <v>95</v>
      </c>
      <c r="B2616" t="s">
        <v>144</v>
      </c>
      <c r="C2616" s="7" t="s">
        <v>1</v>
      </c>
      <c r="D2616" t="s">
        <v>17</v>
      </c>
      <c r="E2616" t="s">
        <v>33</v>
      </c>
      <c r="F2616" t="s">
        <v>7</v>
      </c>
      <c r="G2616">
        <v>2016</v>
      </c>
      <c r="H2616" s="9">
        <v>29.265392582699999</v>
      </c>
      <c r="I2616" s="9">
        <v>46.084866745500001</v>
      </c>
      <c r="J2616" s="9">
        <v>17.9973742908</v>
      </c>
    </row>
    <row r="2617" spans="1:10" x14ac:dyDescent="0.25">
      <c r="A2617" t="s">
        <v>95</v>
      </c>
      <c r="B2617" t="s">
        <v>144</v>
      </c>
      <c r="C2617" s="7" t="s">
        <v>3</v>
      </c>
      <c r="D2617" t="s">
        <v>17</v>
      </c>
      <c r="E2617" t="s">
        <v>33</v>
      </c>
      <c r="F2617" t="s">
        <v>7</v>
      </c>
      <c r="G2617">
        <v>2016</v>
      </c>
      <c r="H2617" s="9">
        <v>26.943180114299999</v>
      </c>
      <c r="I2617" s="9">
        <v>42.0561785879</v>
      </c>
      <c r="J2617" s="9">
        <v>16.346720699799999</v>
      </c>
    </row>
    <row r="2618" spans="1:10" x14ac:dyDescent="0.25">
      <c r="A2618" t="s">
        <v>95</v>
      </c>
      <c r="B2618" t="s">
        <v>144</v>
      </c>
      <c r="C2618" s="7" t="s">
        <v>1</v>
      </c>
      <c r="D2618" t="s">
        <v>18</v>
      </c>
      <c r="E2618" t="s">
        <v>33</v>
      </c>
      <c r="F2618" t="s">
        <v>97</v>
      </c>
      <c r="G2618">
        <v>2016</v>
      </c>
      <c r="H2618" s="9">
        <v>184.44139055299999</v>
      </c>
      <c r="I2618" s="9">
        <v>279.32437489900002</v>
      </c>
      <c r="J2618" s="9">
        <v>115.194201283</v>
      </c>
    </row>
    <row r="2619" spans="1:10" x14ac:dyDescent="0.25">
      <c r="A2619" t="s">
        <v>95</v>
      </c>
      <c r="B2619" t="s">
        <v>144</v>
      </c>
      <c r="C2619" s="7" t="s">
        <v>3</v>
      </c>
      <c r="D2619" t="s">
        <v>18</v>
      </c>
      <c r="E2619" t="s">
        <v>33</v>
      </c>
      <c r="F2619" t="s">
        <v>97</v>
      </c>
      <c r="G2619">
        <v>2016</v>
      </c>
      <c r="H2619" s="9">
        <v>173.79877604999999</v>
      </c>
      <c r="I2619" s="9">
        <v>261.82008377300002</v>
      </c>
      <c r="J2619" s="9">
        <v>107.49710306</v>
      </c>
    </row>
    <row r="2620" spans="1:10" x14ac:dyDescent="0.25">
      <c r="A2620" t="s">
        <v>95</v>
      </c>
      <c r="B2620" t="s">
        <v>144</v>
      </c>
      <c r="C2620" s="7" t="s">
        <v>1</v>
      </c>
      <c r="D2620" t="s">
        <v>18</v>
      </c>
      <c r="E2620" t="s">
        <v>33</v>
      </c>
      <c r="F2620" t="s">
        <v>146</v>
      </c>
      <c r="G2620">
        <v>2016</v>
      </c>
      <c r="H2620" s="9">
        <v>4.7818234118399998E-3</v>
      </c>
      <c r="I2620" s="9">
        <v>6.3355220853000003E-3</v>
      </c>
      <c r="J2620" s="9">
        <v>3.4572579359100001E-3</v>
      </c>
    </row>
    <row r="2621" spans="1:10" x14ac:dyDescent="0.25">
      <c r="A2621" t="s">
        <v>95</v>
      </c>
      <c r="B2621" t="s">
        <v>144</v>
      </c>
      <c r="C2621" s="7" t="s">
        <v>3</v>
      </c>
      <c r="D2621" t="s">
        <v>18</v>
      </c>
      <c r="E2621" t="s">
        <v>33</v>
      </c>
      <c r="F2621" t="s">
        <v>146</v>
      </c>
      <c r="G2621">
        <v>2016</v>
      </c>
      <c r="H2621" s="9">
        <v>3.4462658350200002E-3</v>
      </c>
      <c r="I2621" s="9">
        <v>4.6059717970900003E-3</v>
      </c>
      <c r="J2621" s="9">
        <v>2.5322172942599998E-3</v>
      </c>
    </row>
    <row r="2622" spans="1:10" x14ac:dyDescent="0.25">
      <c r="A2622" t="s">
        <v>95</v>
      </c>
      <c r="B2622" t="s">
        <v>144</v>
      </c>
      <c r="C2622" s="7" t="s">
        <v>1</v>
      </c>
      <c r="D2622" t="s">
        <v>18</v>
      </c>
      <c r="E2622" t="s">
        <v>33</v>
      </c>
      <c r="F2622" t="s">
        <v>7</v>
      </c>
      <c r="G2622">
        <v>2016</v>
      </c>
      <c r="H2622" s="9">
        <v>44.880422320699999</v>
      </c>
      <c r="I2622" s="9">
        <v>67.968452592700004</v>
      </c>
      <c r="J2622" s="9">
        <v>28.030391589400001</v>
      </c>
    </row>
    <row r="2623" spans="1:10" x14ac:dyDescent="0.25">
      <c r="A2623" t="s">
        <v>95</v>
      </c>
      <c r="B2623" t="s">
        <v>144</v>
      </c>
      <c r="C2623" s="7" t="s">
        <v>3</v>
      </c>
      <c r="D2623" t="s">
        <v>18</v>
      </c>
      <c r="E2623" t="s">
        <v>33</v>
      </c>
      <c r="F2623" t="s">
        <v>7</v>
      </c>
      <c r="G2623">
        <v>2016</v>
      </c>
      <c r="H2623" s="9">
        <v>40.679885485199897</v>
      </c>
      <c r="I2623" s="9">
        <v>61.282428263899902</v>
      </c>
      <c r="J2623" s="9">
        <v>25.161108391299901</v>
      </c>
    </row>
    <row r="2624" spans="1:10" x14ac:dyDescent="0.25">
      <c r="A2624" t="s">
        <v>95</v>
      </c>
      <c r="B2624" t="s">
        <v>144</v>
      </c>
      <c r="C2624" s="7" t="s">
        <v>1</v>
      </c>
      <c r="D2624" t="s">
        <v>19</v>
      </c>
      <c r="E2624" t="s">
        <v>33</v>
      </c>
      <c r="F2624" t="s">
        <v>97</v>
      </c>
      <c r="G2624">
        <v>2016</v>
      </c>
      <c r="H2624" s="9">
        <v>319.47795158600002</v>
      </c>
      <c r="I2624" s="9">
        <v>476.09991087200001</v>
      </c>
      <c r="J2624" s="9">
        <v>203.32176294999999</v>
      </c>
    </row>
    <row r="2625" spans="1:10" x14ac:dyDescent="0.25">
      <c r="A2625" t="s">
        <v>95</v>
      </c>
      <c r="B2625" t="s">
        <v>144</v>
      </c>
      <c r="C2625" s="7" t="s">
        <v>3</v>
      </c>
      <c r="D2625" t="s">
        <v>19</v>
      </c>
      <c r="E2625" t="s">
        <v>33</v>
      </c>
      <c r="F2625" t="s">
        <v>97</v>
      </c>
      <c r="G2625">
        <v>2016</v>
      </c>
      <c r="H2625" s="9">
        <v>273.736167083</v>
      </c>
      <c r="I2625" s="9">
        <v>405.85605412699999</v>
      </c>
      <c r="J2625" s="9">
        <v>172.715757131</v>
      </c>
    </row>
    <row r="2626" spans="1:10" x14ac:dyDescent="0.25">
      <c r="A2626" t="s">
        <v>95</v>
      </c>
      <c r="B2626" t="s">
        <v>144</v>
      </c>
      <c r="C2626" s="7" t="s">
        <v>1</v>
      </c>
      <c r="D2626" t="s">
        <v>19</v>
      </c>
      <c r="E2626" t="s">
        <v>33</v>
      </c>
      <c r="F2626" t="s">
        <v>146</v>
      </c>
      <c r="G2626">
        <v>2016</v>
      </c>
      <c r="H2626" s="9">
        <v>7.0864682325500004E-3</v>
      </c>
      <c r="I2626" s="9">
        <v>9.2247299564699996E-3</v>
      </c>
      <c r="J2626" s="9">
        <v>5.3635741522400004E-3</v>
      </c>
    </row>
    <row r="2627" spans="1:10" x14ac:dyDescent="0.25">
      <c r="A2627" t="s">
        <v>95</v>
      </c>
      <c r="B2627" t="s">
        <v>144</v>
      </c>
      <c r="C2627" s="7" t="s">
        <v>3</v>
      </c>
      <c r="D2627" t="s">
        <v>19</v>
      </c>
      <c r="E2627" t="s">
        <v>33</v>
      </c>
      <c r="F2627" t="s">
        <v>146</v>
      </c>
      <c r="G2627">
        <v>2016</v>
      </c>
      <c r="H2627" s="9">
        <v>5.1125769103900001E-3</v>
      </c>
      <c r="I2627" s="9">
        <v>6.7586403559199999E-3</v>
      </c>
      <c r="J2627" s="9">
        <v>3.8473530899399999E-3</v>
      </c>
    </row>
    <row r="2628" spans="1:10" x14ac:dyDescent="0.25">
      <c r="A2628" t="s">
        <v>95</v>
      </c>
      <c r="B2628" t="s">
        <v>144</v>
      </c>
      <c r="C2628" s="7" t="s">
        <v>1</v>
      </c>
      <c r="D2628" t="s">
        <v>19</v>
      </c>
      <c r="E2628" t="s">
        <v>33</v>
      </c>
      <c r="F2628" t="s">
        <v>7</v>
      </c>
      <c r="G2628">
        <v>2016</v>
      </c>
      <c r="H2628" s="9">
        <v>72.486673938899997</v>
      </c>
      <c r="I2628" s="9">
        <v>108.022787896</v>
      </c>
      <c r="J2628" s="9">
        <v>46.131879406499998</v>
      </c>
    </row>
    <row r="2629" spans="1:10" x14ac:dyDescent="0.25">
      <c r="A2629" t="s">
        <v>95</v>
      </c>
      <c r="B2629" t="s">
        <v>144</v>
      </c>
      <c r="C2629" s="7" t="s">
        <v>3</v>
      </c>
      <c r="D2629" t="s">
        <v>19</v>
      </c>
      <c r="E2629" t="s">
        <v>33</v>
      </c>
      <c r="F2629" t="s">
        <v>7</v>
      </c>
      <c r="G2629">
        <v>2016</v>
      </c>
      <c r="H2629" s="9">
        <v>65.033592497699999</v>
      </c>
      <c r="I2629" s="9">
        <v>96.4223234297</v>
      </c>
      <c r="J2629" s="9">
        <v>41.0334019318</v>
      </c>
    </row>
    <row r="2630" spans="1:10" x14ac:dyDescent="0.25">
      <c r="A2630" t="s">
        <v>95</v>
      </c>
      <c r="B2630" t="s">
        <v>144</v>
      </c>
      <c r="C2630" s="7" t="s">
        <v>1</v>
      </c>
      <c r="D2630" t="s">
        <v>20</v>
      </c>
      <c r="E2630" t="s">
        <v>33</v>
      </c>
      <c r="F2630" t="s">
        <v>97</v>
      </c>
      <c r="G2630">
        <v>2016</v>
      </c>
      <c r="H2630" s="9">
        <v>467.32504230900003</v>
      </c>
      <c r="I2630" s="9">
        <v>692.27519552399997</v>
      </c>
      <c r="J2630" s="9">
        <v>298.94017213299998</v>
      </c>
    </row>
    <row r="2631" spans="1:10" x14ac:dyDescent="0.25">
      <c r="A2631" t="s">
        <v>95</v>
      </c>
      <c r="B2631" t="s">
        <v>144</v>
      </c>
      <c r="C2631" s="7" t="s">
        <v>3</v>
      </c>
      <c r="D2631" t="s">
        <v>20</v>
      </c>
      <c r="E2631" t="s">
        <v>33</v>
      </c>
      <c r="F2631" t="s">
        <v>97</v>
      </c>
      <c r="G2631">
        <v>2016</v>
      </c>
      <c r="H2631" s="9">
        <v>388.52238552400001</v>
      </c>
      <c r="I2631" s="9">
        <v>570.41065169299998</v>
      </c>
      <c r="J2631" s="9">
        <v>247.85651077399999</v>
      </c>
    </row>
    <row r="2632" spans="1:10" x14ac:dyDescent="0.25">
      <c r="A2632" t="s">
        <v>95</v>
      </c>
      <c r="B2632" t="s">
        <v>144</v>
      </c>
      <c r="C2632" s="7" t="s">
        <v>1</v>
      </c>
      <c r="D2632" t="s">
        <v>20</v>
      </c>
      <c r="E2632" t="s">
        <v>33</v>
      </c>
      <c r="F2632" t="s">
        <v>146</v>
      </c>
      <c r="G2632">
        <v>2016</v>
      </c>
      <c r="H2632" s="9">
        <v>1.1867493512400001E-2</v>
      </c>
      <c r="I2632" s="9">
        <v>1.52325274769E-2</v>
      </c>
      <c r="J2632" s="9">
        <v>9.0093835779100004E-3</v>
      </c>
    </row>
    <row r="2633" spans="1:10" x14ac:dyDescent="0.25">
      <c r="A2633" t="s">
        <v>95</v>
      </c>
      <c r="B2633" t="s">
        <v>144</v>
      </c>
      <c r="C2633" s="7" t="s">
        <v>3</v>
      </c>
      <c r="D2633" t="s">
        <v>20</v>
      </c>
      <c r="E2633" t="s">
        <v>33</v>
      </c>
      <c r="F2633" t="s">
        <v>146</v>
      </c>
      <c r="G2633">
        <v>2016</v>
      </c>
      <c r="H2633" s="9">
        <v>8.4660714088499994E-3</v>
      </c>
      <c r="I2633" s="9">
        <v>1.10142708607E-2</v>
      </c>
      <c r="J2633" s="9">
        <v>6.3929157602000001E-3</v>
      </c>
    </row>
    <row r="2634" spans="1:10" x14ac:dyDescent="0.25">
      <c r="A2634" t="s">
        <v>95</v>
      </c>
      <c r="B2634" t="s">
        <v>144</v>
      </c>
      <c r="C2634" s="7" t="s">
        <v>1</v>
      </c>
      <c r="D2634" t="s">
        <v>20</v>
      </c>
      <c r="E2634" t="s">
        <v>33</v>
      </c>
      <c r="F2634" t="s">
        <v>7</v>
      </c>
      <c r="G2634">
        <v>2016</v>
      </c>
      <c r="H2634" s="9">
        <v>128.87800086499999</v>
      </c>
      <c r="I2634" s="9">
        <v>190.91432123300001</v>
      </c>
      <c r="J2634" s="9">
        <v>82.441145401499995</v>
      </c>
    </row>
    <row r="2635" spans="1:10" x14ac:dyDescent="0.25">
      <c r="A2635" t="s">
        <v>95</v>
      </c>
      <c r="B2635" t="s">
        <v>144</v>
      </c>
      <c r="C2635" s="7" t="s">
        <v>3</v>
      </c>
      <c r="D2635" t="s">
        <v>20</v>
      </c>
      <c r="E2635" t="s">
        <v>33</v>
      </c>
      <c r="F2635" t="s">
        <v>7</v>
      </c>
      <c r="G2635">
        <v>2016</v>
      </c>
      <c r="H2635" s="9">
        <v>113.577296436</v>
      </c>
      <c r="I2635" s="9">
        <v>166.74894958900001</v>
      </c>
      <c r="J2635" s="9">
        <v>72.456243055000002</v>
      </c>
    </row>
    <row r="2636" spans="1:10" x14ac:dyDescent="0.25">
      <c r="A2636" t="s">
        <v>95</v>
      </c>
      <c r="B2636" t="s">
        <v>144</v>
      </c>
      <c r="C2636" s="7" t="s">
        <v>1</v>
      </c>
      <c r="D2636" t="s">
        <v>21</v>
      </c>
      <c r="E2636" t="s">
        <v>33</v>
      </c>
      <c r="F2636" t="s">
        <v>97</v>
      </c>
      <c r="G2636">
        <v>2016</v>
      </c>
      <c r="H2636" s="9">
        <v>742.55344183700004</v>
      </c>
      <c r="I2636" s="9">
        <v>1114.8131761300001</v>
      </c>
      <c r="J2636" s="9">
        <v>461.30362016599997</v>
      </c>
    </row>
    <row r="2637" spans="1:10" x14ac:dyDescent="0.25">
      <c r="A2637" t="s">
        <v>95</v>
      </c>
      <c r="B2637" t="s">
        <v>144</v>
      </c>
      <c r="C2637" s="7" t="s">
        <v>3</v>
      </c>
      <c r="D2637" t="s">
        <v>21</v>
      </c>
      <c r="E2637" t="s">
        <v>33</v>
      </c>
      <c r="F2637" t="s">
        <v>97</v>
      </c>
      <c r="G2637">
        <v>2016</v>
      </c>
      <c r="H2637" s="9">
        <v>619.16842459199995</v>
      </c>
      <c r="I2637" s="9">
        <v>929.20671208299996</v>
      </c>
      <c r="J2637" s="9">
        <v>398.092130285</v>
      </c>
    </row>
    <row r="2638" spans="1:10" x14ac:dyDescent="0.25">
      <c r="A2638" t="s">
        <v>95</v>
      </c>
      <c r="B2638" t="s">
        <v>144</v>
      </c>
      <c r="C2638" s="7" t="s">
        <v>1</v>
      </c>
      <c r="D2638" t="s">
        <v>21</v>
      </c>
      <c r="E2638" t="s">
        <v>33</v>
      </c>
      <c r="F2638" t="s">
        <v>146</v>
      </c>
      <c r="G2638">
        <v>2016</v>
      </c>
      <c r="H2638" s="9">
        <v>1.88216057693E-2</v>
      </c>
      <c r="I2638" s="9">
        <v>2.4639156617800001E-2</v>
      </c>
      <c r="J2638" s="9">
        <v>1.3986367097299999E-2</v>
      </c>
    </row>
    <row r="2639" spans="1:10" x14ac:dyDescent="0.25">
      <c r="A2639" t="s">
        <v>95</v>
      </c>
      <c r="B2639" t="s">
        <v>144</v>
      </c>
      <c r="C2639" s="7" t="s">
        <v>3</v>
      </c>
      <c r="D2639" t="s">
        <v>21</v>
      </c>
      <c r="E2639" t="s">
        <v>33</v>
      </c>
      <c r="F2639" t="s">
        <v>146</v>
      </c>
      <c r="G2639">
        <v>2016</v>
      </c>
      <c r="H2639" s="9">
        <v>1.31633869567E-2</v>
      </c>
      <c r="I2639" s="9">
        <v>1.7188615957200001E-2</v>
      </c>
      <c r="J2639" s="9">
        <v>9.8915420546900005E-3</v>
      </c>
    </row>
    <row r="2640" spans="1:10" x14ac:dyDescent="0.25">
      <c r="A2640" t="s">
        <v>95</v>
      </c>
      <c r="B2640" t="s">
        <v>144</v>
      </c>
      <c r="C2640" s="7" t="s">
        <v>1</v>
      </c>
      <c r="D2640" t="s">
        <v>21</v>
      </c>
      <c r="E2640" t="s">
        <v>33</v>
      </c>
      <c r="F2640" t="s">
        <v>7</v>
      </c>
      <c r="G2640">
        <v>2016</v>
      </c>
      <c r="H2640" s="9">
        <v>218.88092563199999</v>
      </c>
      <c r="I2640" s="9">
        <v>328.61114924499998</v>
      </c>
      <c r="J2640" s="9">
        <v>135.97750369299999</v>
      </c>
    </row>
    <row r="2641" spans="1:10" x14ac:dyDescent="0.25">
      <c r="A2641" t="s">
        <v>95</v>
      </c>
      <c r="B2641" t="s">
        <v>144</v>
      </c>
      <c r="C2641" s="7" t="s">
        <v>3</v>
      </c>
      <c r="D2641" t="s">
        <v>21</v>
      </c>
      <c r="E2641" t="s">
        <v>33</v>
      </c>
      <c r="F2641" t="s">
        <v>7</v>
      </c>
      <c r="G2641">
        <v>2016</v>
      </c>
      <c r="H2641" s="9">
        <v>188.33257569099999</v>
      </c>
      <c r="I2641" s="9">
        <v>282.63697967399997</v>
      </c>
      <c r="J2641" s="9">
        <v>121.08775783999999</v>
      </c>
    </row>
    <row r="2642" spans="1:10" x14ac:dyDescent="0.25">
      <c r="A2642" t="s">
        <v>95</v>
      </c>
      <c r="B2642" t="s">
        <v>144</v>
      </c>
      <c r="C2642" s="7" t="s">
        <v>1</v>
      </c>
      <c r="D2642" t="s">
        <v>22</v>
      </c>
      <c r="E2642" t="s">
        <v>33</v>
      </c>
      <c r="F2642" t="s">
        <v>97</v>
      </c>
      <c r="G2642">
        <v>2016</v>
      </c>
      <c r="H2642" s="9">
        <v>1065.6139418800001</v>
      </c>
      <c r="I2642" s="9">
        <v>1560.35930506</v>
      </c>
      <c r="J2642" s="9">
        <v>662.95841280599996</v>
      </c>
    </row>
    <row r="2643" spans="1:10" x14ac:dyDescent="0.25">
      <c r="A2643" t="s">
        <v>95</v>
      </c>
      <c r="B2643" t="s">
        <v>144</v>
      </c>
      <c r="C2643" s="7" t="s">
        <v>3</v>
      </c>
      <c r="D2643" t="s">
        <v>22</v>
      </c>
      <c r="E2643" t="s">
        <v>33</v>
      </c>
      <c r="F2643" t="s">
        <v>97</v>
      </c>
      <c r="G2643">
        <v>2016</v>
      </c>
      <c r="H2643" s="9">
        <v>889.91815633299996</v>
      </c>
      <c r="I2643" s="9">
        <v>1312.7791403599999</v>
      </c>
      <c r="J2643" s="9">
        <v>557.92751148699995</v>
      </c>
    </row>
    <row r="2644" spans="1:10" x14ac:dyDescent="0.25">
      <c r="A2644" t="s">
        <v>95</v>
      </c>
      <c r="B2644" t="s">
        <v>144</v>
      </c>
      <c r="C2644" s="7" t="s">
        <v>1</v>
      </c>
      <c r="D2644" t="s">
        <v>22</v>
      </c>
      <c r="E2644" t="s">
        <v>33</v>
      </c>
      <c r="F2644" t="s">
        <v>146</v>
      </c>
      <c r="G2644">
        <v>2016</v>
      </c>
      <c r="H2644" s="9">
        <v>2.72018887578E-2</v>
      </c>
      <c r="I2644" s="9">
        <v>3.4758857933499997E-2</v>
      </c>
      <c r="J2644" s="9">
        <v>2.0784805379500001E-2</v>
      </c>
    </row>
    <row r="2645" spans="1:10" x14ac:dyDescent="0.25">
      <c r="A2645" t="s">
        <v>95</v>
      </c>
      <c r="B2645" t="s">
        <v>144</v>
      </c>
      <c r="C2645" s="7" t="s">
        <v>3</v>
      </c>
      <c r="D2645" t="s">
        <v>22</v>
      </c>
      <c r="E2645" t="s">
        <v>33</v>
      </c>
      <c r="F2645" t="s">
        <v>146</v>
      </c>
      <c r="G2645">
        <v>2016</v>
      </c>
      <c r="H2645" s="9">
        <v>1.8840923785400001E-2</v>
      </c>
      <c r="I2645" s="9">
        <v>2.4753774454999999E-2</v>
      </c>
      <c r="J2645" s="9">
        <v>1.41323176463E-2</v>
      </c>
    </row>
    <row r="2646" spans="1:10" x14ac:dyDescent="0.25">
      <c r="A2646" t="s">
        <v>95</v>
      </c>
      <c r="B2646" t="s">
        <v>144</v>
      </c>
      <c r="C2646" s="7" t="s">
        <v>1</v>
      </c>
      <c r="D2646" t="s">
        <v>22</v>
      </c>
      <c r="E2646" t="s">
        <v>33</v>
      </c>
      <c r="F2646" t="s">
        <v>7</v>
      </c>
      <c r="G2646">
        <v>2016</v>
      </c>
      <c r="H2646" s="9">
        <v>339.401636419</v>
      </c>
      <c r="I2646" s="9">
        <v>496.97970411799997</v>
      </c>
      <c r="J2646" s="9">
        <v>211.15449164200001</v>
      </c>
    </row>
    <row r="2647" spans="1:10" x14ac:dyDescent="0.25">
      <c r="A2647" t="s">
        <v>95</v>
      </c>
      <c r="B2647" t="s">
        <v>144</v>
      </c>
      <c r="C2647" s="7" t="s">
        <v>3</v>
      </c>
      <c r="D2647" t="s">
        <v>22</v>
      </c>
      <c r="E2647" t="s">
        <v>33</v>
      </c>
      <c r="F2647" t="s">
        <v>7</v>
      </c>
      <c r="G2647">
        <v>2016</v>
      </c>
      <c r="H2647" s="9">
        <v>280.92979192199999</v>
      </c>
      <c r="I2647" s="9">
        <v>414.41875088900002</v>
      </c>
      <c r="J2647" s="9">
        <v>176.126825365</v>
      </c>
    </row>
    <row r="2648" spans="1:10" x14ac:dyDescent="0.25">
      <c r="A2648" t="s">
        <v>95</v>
      </c>
      <c r="B2648" t="s">
        <v>144</v>
      </c>
      <c r="C2648" s="7" t="s">
        <v>1</v>
      </c>
      <c r="D2648" t="s">
        <v>23</v>
      </c>
      <c r="E2648" t="s">
        <v>33</v>
      </c>
      <c r="F2648" t="s">
        <v>97</v>
      </c>
      <c r="G2648">
        <v>2016</v>
      </c>
      <c r="H2648" s="9">
        <v>1240.1617166799999</v>
      </c>
      <c r="I2648" s="9">
        <v>1809.9224209700001</v>
      </c>
      <c r="J2648" s="9">
        <v>789.71905130599998</v>
      </c>
    </row>
    <row r="2649" spans="1:10" x14ac:dyDescent="0.25">
      <c r="A2649" t="s">
        <v>95</v>
      </c>
      <c r="B2649" t="s">
        <v>144</v>
      </c>
      <c r="C2649" s="7" t="s">
        <v>3</v>
      </c>
      <c r="D2649" t="s">
        <v>23</v>
      </c>
      <c r="E2649" t="s">
        <v>33</v>
      </c>
      <c r="F2649" t="s">
        <v>97</v>
      </c>
      <c r="G2649">
        <v>2016</v>
      </c>
      <c r="H2649" s="9">
        <v>1027.64676188</v>
      </c>
      <c r="I2649" s="9">
        <v>1508.3819317099999</v>
      </c>
      <c r="J2649" s="9">
        <v>634.47135333100005</v>
      </c>
    </row>
    <row r="2650" spans="1:10" x14ac:dyDescent="0.25">
      <c r="A2650" t="s">
        <v>95</v>
      </c>
      <c r="B2650" t="s">
        <v>144</v>
      </c>
      <c r="C2650" s="7" t="s">
        <v>1</v>
      </c>
      <c r="D2650" t="s">
        <v>23</v>
      </c>
      <c r="E2650" t="s">
        <v>33</v>
      </c>
      <c r="F2650" t="s">
        <v>146</v>
      </c>
      <c r="G2650">
        <v>2016</v>
      </c>
      <c r="H2650" s="9">
        <v>3.4779087349000003E-2</v>
      </c>
      <c r="I2650" s="9">
        <v>4.4853626077800003E-2</v>
      </c>
      <c r="J2650" s="9">
        <v>2.6267175567599998E-2</v>
      </c>
    </row>
    <row r="2651" spans="1:10" x14ac:dyDescent="0.25">
      <c r="A2651" t="s">
        <v>95</v>
      </c>
      <c r="B2651" t="s">
        <v>144</v>
      </c>
      <c r="C2651" s="7" t="s">
        <v>3</v>
      </c>
      <c r="D2651" t="s">
        <v>23</v>
      </c>
      <c r="E2651" t="s">
        <v>33</v>
      </c>
      <c r="F2651" t="s">
        <v>146</v>
      </c>
      <c r="G2651">
        <v>2016</v>
      </c>
      <c r="H2651" s="9">
        <v>2.46308354175E-2</v>
      </c>
      <c r="I2651" s="9">
        <v>3.1947749186100001E-2</v>
      </c>
      <c r="J2651" s="9">
        <v>1.8430299528900001E-2</v>
      </c>
    </row>
    <row r="2652" spans="1:10" x14ac:dyDescent="0.25">
      <c r="A2652" t="s">
        <v>95</v>
      </c>
      <c r="B2652" t="s">
        <v>144</v>
      </c>
      <c r="C2652" s="7" t="s">
        <v>1</v>
      </c>
      <c r="D2652" t="s">
        <v>23</v>
      </c>
      <c r="E2652" t="s">
        <v>33</v>
      </c>
      <c r="F2652" t="s">
        <v>7</v>
      </c>
      <c r="G2652">
        <v>2016</v>
      </c>
      <c r="H2652" s="9">
        <v>472.51623002999997</v>
      </c>
      <c r="I2652" s="9">
        <v>689.601773299</v>
      </c>
      <c r="J2652" s="9">
        <v>300.89226581200001</v>
      </c>
    </row>
    <row r="2653" spans="1:10" x14ac:dyDescent="0.25">
      <c r="A2653" t="s">
        <v>95</v>
      </c>
      <c r="B2653" t="s">
        <v>144</v>
      </c>
      <c r="C2653" s="7" t="s">
        <v>3</v>
      </c>
      <c r="D2653" t="s">
        <v>23</v>
      </c>
      <c r="E2653" t="s">
        <v>33</v>
      </c>
      <c r="F2653" t="s">
        <v>7</v>
      </c>
      <c r="G2653">
        <v>2016</v>
      </c>
      <c r="H2653" s="9">
        <v>380.50356548500002</v>
      </c>
      <c r="I2653" s="9">
        <v>558.50387936599998</v>
      </c>
      <c r="J2653" s="9">
        <v>234.92373167099899</v>
      </c>
    </row>
    <row r="2654" spans="1:10" x14ac:dyDescent="0.25">
      <c r="A2654" t="s">
        <v>95</v>
      </c>
      <c r="B2654" t="s">
        <v>144</v>
      </c>
      <c r="C2654" s="7" t="s">
        <v>1</v>
      </c>
      <c r="D2654" t="s">
        <v>24</v>
      </c>
      <c r="E2654" t="s">
        <v>33</v>
      </c>
      <c r="F2654" t="s">
        <v>97</v>
      </c>
      <c r="G2654">
        <v>2016</v>
      </c>
      <c r="H2654" s="9">
        <v>1265.1915481599999</v>
      </c>
      <c r="I2654" s="9">
        <v>1810.2994784299999</v>
      </c>
      <c r="J2654" s="9">
        <v>834.52156099000001</v>
      </c>
    </row>
    <row r="2655" spans="1:10" x14ac:dyDescent="0.25">
      <c r="A2655" t="s">
        <v>95</v>
      </c>
      <c r="B2655" t="s">
        <v>144</v>
      </c>
      <c r="C2655" s="7" t="s">
        <v>3</v>
      </c>
      <c r="D2655" t="s">
        <v>24</v>
      </c>
      <c r="E2655" t="s">
        <v>33</v>
      </c>
      <c r="F2655" t="s">
        <v>97</v>
      </c>
      <c r="G2655">
        <v>2016</v>
      </c>
      <c r="H2655" s="9">
        <v>1047.3902252</v>
      </c>
      <c r="I2655" s="9">
        <v>1493.71195801</v>
      </c>
      <c r="J2655" s="9">
        <v>686.78239490500005</v>
      </c>
    </row>
    <row r="2656" spans="1:10" x14ac:dyDescent="0.25">
      <c r="A2656" t="s">
        <v>95</v>
      </c>
      <c r="B2656" t="s">
        <v>144</v>
      </c>
      <c r="C2656" s="7" t="s">
        <v>1</v>
      </c>
      <c r="D2656" t="s">
        <v>24</v>
      </c>
      <c r="E2656" t="s">
        <v>33</v>
      </c>
      <c r="F2656" t="s">
        <v>146</v>
      </c>
      <c r="G2656">
        <v>2016</v>
      </c>
      <c r="H2656" s="9">
        <v>4.0587218158000003E-2</v>
      </c>
      <c r="I2656" s="9">
        <v>5.0881007378900001E-2</v>
      </c>
      <c r="J2656" s="9">
        <v>3.2260268794500002E-2</v>
      </c>
    </row>
    <row r="2657" spans="1:10" x14ac:dyDescent="0.25">
      <c r="A2657" t="s">
        <v>95</v>
      </c>
      <c r="B2657" t="s">
        <v>144</v>
      </c>
      <c r="C2657" s="7" t="s">
        <v>3</v>
      </c>
      <c r="D2657" t="s">
        <v>24</v>
      </c>
      <c r="E2657" t="s">
        <v>33</v>
      </c>
      <c r="F2657" t="s">
        <v>146</v>
      </c>
      <c r="G2657">
        <v>2016</v>
      </c>
      <c r="H2657" s="9">
        <v>3.03008295459E-2</v>
      </c>
      <c r="I2657" s="9">
        <v>3.7570512386200003E-2</v>
      </c>
      <c r="J2657" s="9">
        <v>2.3780758171000001E-2</v>
      </c>
    </row>
    <row r="2658" spans="1:10" x14ac:dyDescent="0.25">
      <c r="A2658" t="s">
        <v>95</v>
      </c>
      <c r="B2658" t="s">
        <v>144</v>
      </c>
      <c r="C2658" s="7" t="s">
        <v>1</v>
      </c>
      <c r="D2658" t="s">
        <v>24</v>
      </c>
      <c r="E2658" t="s">
        <v>33</v>
      </c>
      <c r="F2658" t="s">
        <v>7</v>
      </c>
      <c r="G2658">
        <v>2016</v>
      </c>
      <c r="H2658" s="9">
        <v>605.60835460700002</v>
      </c>
      <c r="I2658" s="9">
        <v>866.534786822</v>
      </c>
      <c r="J2658" s="9">
        <v>399.45985267499998</v>
      </c>
    </row>
    <row r="2659" spans="1:10" x14ac:dyDescent="0.25">
      <c r="A2659" t="s">
        <v>95</v>
      </c>
      <c r="B2659" t="s">
        <v>144</v>
      </c>
      <c r="C2659" s="7" t="s">
        <v>3</v>
      </c>
      <c r="D2659" t="s">
        <v>24</v>
      </c>
      <c r="E2659" t="s">
        <v>33</v>
      </c>
      <c r="F2659" t="s">
        <v>7</v>
      </c>
      <c r="G2659">
        <v>2016</v>
      </c>
      <c r="H2659" s="9">
        <v>488.96083019299999</v>
      </c>
      <c r="I2659" s="9">
        <v>697.32046517399999</v>
      </c>
      <c r="J2659" s="9">
        <v>320.61564247499899</v>
      </c>
    </row>
    <row r="2660" spans="1:10" x14ac:dyDescent="0.25">
      <c r="A2660" t="s">
        <v>95</v>
      </c>
      <c r="B2660" t="s">
        <v>144</v>
      </c>
      <c r="C2660" s="7" t="s">
        <v>1</v>
      </c>
      <c r="D2660" t="s">
        <v>25</v>
      </c>
      <c r="E2660" t="s">
        <v>33</v>
      </c>
      <c r="F2660" t="s">
        <v>97</v>
      </c>
      <c r="G2660">
        <v>2016</v>
      </c>
      <c r="H2660" s="9">
        <v>1301.95295508</v>
      </c>
      <c r="I2660" s="9">
        <v>1842.3435260000001</v>
      </c>
      <c r="J2660" s="9">
        <v>875.31224713300003</v>
      </c>
    </row>
    <row r="2661" spans="1:10" x14ac:dyDescent="0.25">
      <c r="A2661" t="s">
        <v>95</v>
      </c>
      <c r="B2661" t="s">
        <v>144</v>
      </c>
      <c r="C2661" s="7" t="s">
        <v>3</v>
      </c>
      <c r="D2661" t="s">
        <v>25</v>
      </c>
      <c r="E2661" t="s">
        <v>33</v>
      </c>
      <c r="F2661" t="s">
        <v>97</v>
      </c>
      <c r="G2661">
        <v>2016</v>
      </c>
      <c r="H2661" s="9">
        <v>1147.96818659</v>
      </c>
      <c r="I2661" s="9">
        <v>1637.6969440800001</v>
      </c>
      <c r="J2661" s="9">
        <v>758.31191671800002</v>
      </c>
    </row>
    <row r="2662" spans="1:10" x14ac:dyDescent="0.25">
      <c r="A2662" t="s">
        <v>95</v>
      </c>
      <c r="B2662" t="s">
        <v>144</v>
      </c>
      <c r="C2662" s="7" t="s">
        <v>1</v>
      </c>
      <c r="D2662" t="s">
        <v>25</v>
      </c>
      <c r="E2662" t="s">
        <v>33</v>
      </c>
      <c r="F2662" t="s">
        <v>146</v>
      </c>
      <c r="G2662">
        <v>2016</v>
      </c>
      <c r="H2662" s="9">
        <v>4.46602439829E-2</v>
      </c>
      <c r="I2662" s="9">
        <v>5.4609895486299999E-2</v>
      </c>
      <c r="J2662" s="9">
        <v>3.5949527172999998E-2</v>
      </c>
    </row>
    <row r="2663" spans="1:10" x14ac:dyDescent="0.25">
      <c r="A2663" t="s">
        <v>95</v>
      </c>
      <c r="B2663" t="s">
        <v>144</v>
      </c>
      <c r="C2663" s="7" t="s">
        <v>3</v>
      </c>
      <c r="D2663" t="s">
        <v>25</v>
      </c>
      <c r="E2663" t="s">
        <v>33</v>
      </c>
      <c r="F2663" t="s">
        <v>146</v>
      </c>
      <c r="G2663">
        <v>2016</v>
      </c>
      <c r="H2663" s="9">
        <v>3.4894801200999997E-2</v>
      </c>
      <c r="I2663" s="9">
        <v>4.2644502294599998E-2</v>
      </c>
      <c r="J2663" s="9">
        <v>2.7708336468699999E-2</v>
      </c>
    </row>
    <row r="2664" spans="1:10" x14ac:dyDescent="0.25">
      <c r="A2664" t="s">
        <v>95</v>
      </c>
      <c r="B2664" t="s">
        <v>144</v>
      </c>
      <c r="C2664" s="7" t="s">
        <v>1</v>
      </c>
      <c r="D2664" t="s">
        <v>25</v>
      </c>
      <c r="E2664" t="s">
        <v>33</v>
      </c>
      <c r="F2664" t="s">
        <v>7</v>
      </c>
      <c r="G2664">
        <v>2016</v>
      </c>
      <c r="H2664" s="9">
        <v>736.61775472900001</v>
      </c>
      <c r="I2664" s="9">
        <v>1042.35943877</v>
      </c>
      <c r="J2664" s="9">
        <v>495.23336434999999</v>
      </c>
    </row>
    <row r="2665" spans="1:10" x14ac:dyDescent="0.25">
      <c r="A2665" t="s">
        <v>95</v>
      </c>
      <c r="B2665" t="s">
        <v>144</v>
      </c>
      <c r="C2665" s="7" t="s">
        <v>3</v>
      </c>
      <c r="D2665" t="s">
        <v>25</v>
      </c>
      <c r="E2665" t="s">
        <v>33</v>
      </c>
      <c r="F2665" t="s">
        <v>7</v>
      </c>
      <c r="G2665">
        <v>2016</v>
      </c>
      <c r="H2665" s="9">
        <v>605.14051773400001</v>
      </c>
      <c r="I2665" s="9">
        <v>863.29637721099903</v>
      </c>
      <c r="J2665" s="9">
        <v>399.736918887</v>
      </c>
    </row>
    <row r="2666" spans="1:10" x14ac:dyDescent="0.25">
      <c r="A2666" t="s">
        <v>95</v>
      </c>
      <c r="B2666" t="s">
        <v>144</v>
      </c>
      <c r="C2666" s="7" t="s">
        <v>1</v>
      </c>
      <c r="D2666" t="s">
        <v>26</v>
      </c>
      <c r="E2666" t="s">
        <v>33</v>
      </c>
      <c r="F2666" t="s">
        <v>97</v>
      </c>
      <c r="G2666">
        <v>2016</v>
      </c>
      <c r="H2666" s="9">
        <v>1292.38152547</v>
      </c>
      <c r="I2666" s="9">
        <v>1830.3385877400001</v>
      </c>
      <c r="J2666" s="9">
        <v>866.11230692100003</v>
      </c>
    </row>
    <row r="2667" spans="1:10" x14ac:dyDescent="0.25">
      <c r="A2667" t="s">
        <v>95</v>
      </c>
      <c r="B2667" t="s">
        <v>144</v>
      </c>
      <c r="C2667" s="7" t="s">
        <v>3</v>
      </c>
      <c r="D2667" t="s">
        <v>26</v>
      </c>
      <c r="E2667" t="s">
        <v>33</v>
      </c>
      <c r="F2667" t="s">
        <v>97</v>
      </c>
      <c r="G2667">
        <v>2016</v>
      </c>
      <c r="H2667" s="9">
        <v>1187.9798964700001</v>
      </c>
      <c r="I2667" s="9">
        <v>1675.6134977199999</v>
      </c>
      <c r="J2667" s="9">
        <v>802.228654839</v>
      </c>
    </row>
    <row r="2668" spans="1:10" x14ac:dyDescent="0.25">
      <c r="A2668" t="s">
        <v>95</v>
      </c>
      <c r="B2668" t="s">
        <v>144</v>
      </c>
      <c r="C2668" s="7" t="s">
        <v>1</v>
      </c>
      <c r="D2668" t="s">
        <v>26</v>
      </c>
      <c r="E2668" t="s">
        <v>33</v>
      </c>
      <c r="F2668" t="s">
        <v>146</v>
      </c>
      <c r="G2668">
        <v>2016</v>
      </c>
      <c r="H2668" s="9">
        <v>4.4559112465000002E-2</v>
      </c>
      <c r="I2668" s="9">
        <v>5.3778642825700003E-2</v>
      </c>
      <c r="J2668" s="9">
        <v>3.59881322517E-2</v>
      </c>
    </row>
    <row r="2669" spans="1:10" x14ac:dyDescent="0.25">
      <c r="A2669" t="s">
        <v>95</v>
      </c>
      <c r="B2669" t="s">
        <v>144</v>
      </c>
      <c r="C2669" s="7" t="s">
        <v>3</v>
      </c>
      <c r="D2669" t="s">
        <v>26</v>
      </c>
      <c r="E2669" t="s">
        <v>33</v>
      </c>
      <c r="F2669" t="s">
        <v>146</v>
      </c>
      <c r="G2669">
        <v>2016</v>
      </c>
      <c r="H2669" s="9">
        <v>3.61919930019E-2</v>
      </c>
      <c r="I2669" s="9">
        <v>4.4663058004700003E-2</v>
      </c>
      <c r="J2669" s="9">
        <v>2.8915429009200001E-2</v>
      </c>
    </row>
    <row r="2670" spans="1:10" x14ac:dyDescent="0.25">
      <c r="A2670" t="s">
        <v>95</v>
      </c>
      <c r="B2670" t="s">
        <v>144</v>
      </c>
      <c r="C2670" s="7" t="s">
        <v>1</v>
      </c>
      <c r="D2670" t="s">
        <v>26</v>
      </c>
      <c r="E2670" t="s">
        <v>33</v>
      </c>
      <c r="F2670" t="s">
        <v>7</v>
      </c>
      <c r="G2670">
        <v>2016</v>
      </c>
      <c r="H2670" s="9">
        <v>833.78661410899997</v>
      </c>
      <c r="I2670" s="9">
        <v>1180.8523904599999</v>
      </c>
      <c r="J2670" s="9">
        <v>558.77682680600003</v>
      </c>
    </row>
    <row r="2671" spans="1:10" x14ac:dyDescent="0.25">
      <c r="A2671" t="s">
        <v>95</v>
      </c>
      <c r="B2671" t="s">
        <v>144</v>
      </c>
      <c r="C2671" s="7" t="s">
        <v>3</v>
      </c>
      <c r="D2671" t="s">
        <v>26</v>
      </c>
      <c r="E2671" t="s">
        <v>33</v>
      </c>
      <c r="F2671" t="s">
        <v>7</v>
      </c>
      <c r="G2671">
        <v>2016</v>
      </c>
      <c r="H2671" s="9">
        <v>701.10753278000004</v>
      </c>
      <c r="I2671" s="9">
        <v>988.89320330800001</v>
      </c>
      <c r="J2671" s="9">
        <v>473.44955465300001</v>
      </c>
    </row>
    <row r="2672" spans="1:10" x14ac:dyDescent="0.25">
      <c r="A2672" t="s">
        <v>95</v>
      </c>
      <c r="B2672" t="s">
        <v>144</v>
      </c>
      <c r="C2672" s="7" t="s">
        <v>1</v>
      </c>
      <c r="D2672" t="s">
        <v>27</v>
      </c>
      <c r="E2672" t="s">
        <v>33</v>
      </c>
      <c r="F2672" t="s">
        <v>97</v>
      </c>
      <c r="G2672">
        <v>2016</v>
      </c>
      <c r="H2672" s="9">
        <v>926.67578190899997</v>
      </c>
      <c r="I2672" s="9">
        <v>1296.0339702399999</v>
      </c>
      <c r="J2672" s="9">
        <v>624.91186590699999</v>
      </c>
    </row>
    <row r="2673" spans="1:10" x14ac:dyDescent="0.25">
      <c r="A2673" t="s">
        <v>95</v>
      </c>
      <c r="B2673" t="s">
        <v>144</v>
      </c>
      <c r="C2673" s="7" t="s">
        <v>3</v>
      </c>
      <c r="D2673" t="s">
        <v>27</v>
      </c>
      <c r="E2673" t="s">
        <v>33</v>
      </c>
      <c r="F2673" t="s">
        <v>97</v>
      </c>
      <c r="G2673">
        <v>2016</v>
      </c>
      <c r="H2673" s="9">
        <v>916.48876981399997</v>
      </c>
      <c r="I2673" s="9">
        <v>1276.6953411899999</v>
      </c>
      <c r="J2673" s="9">
        <v>622.63138448699999</v>
      </c>
    </row>
    <row r="2674" spans="1:10" x14ac:dyDescent="0.25">
      <c r="A2674" t="s">
        <v>95</v>
      </c>
      <c r="B2674" t="s">
        <v>144</v>
      </c>
      <c r="C2674" s="7" t="s">
        <v>1</v>
      </c>
      <c r="D2674" t="s">
        <v>27</v>
      </c>
      <c r="E2674" t="s">
        <v>33</v>
      </c>
      <c r="F2674" t="s">
        <v>146</v>
      </c>
      <c r="G2674">
        <v>2016</v>
      </c>
      <c r="H2674" s="9">
        <v>4.3875503290100003E-2</v>
      </c>
      <c r="I2674" s="9">
        <v>5.34274366448E-2</v>
      </c>
      <c r="J2674" s="9">
        <v>3.5918042486600001E-2</v>
      </c>
    </row>
    <row r="2675" spans="1:10" x14ac:dyDescent="0.25">
      <c r="A2675" t="s">
        <v>95</v>
      </c>
      <c r="B2675" t="s">
        <v>144</v>
      </c>
      <c r="C2675" s="7" t="s">
        <v>3</v>
      </c>
      <c r="D2675" t="s">
        <v>27</v>
      </c>
      <c r="E2675" t="s">
        <v>33</v>
      </c>
      <c r="F2675" t="s">
        <v>146</v>
      </c>
      <c r="G2675">
        <v>2016</v>
      </c>
      <c r="H2675" s="9">
        <v>3.6652767141599998E-2</v>
      </c>
      <c r="I2675" s="9">
        <v>4.5214492449300002E-2</v>
      </c>
      <c r="J2675" s="9">
        <v>2.95515956408E-2</v>
      </c>
    </row>
    <row r="2676" spans="1:10" x14ac:dyDescent="0.25">
      <c r="A2676" t="s">
        <v>95</v>
      </c>
      <c r="B2676" t="s">
        <v>144</v>
      </c>
      <c r="C2676" s="7" t="s">
        <v>1</v>
      </c>
      <c r="D2676" t="s">
        <v>27</v>
      </c>
      <c r="E2676" t="s">
        <v>33</v>
      </c>
      <c r="F2676" t="s">
        <v>7</v>
      </c>
      <c r="G2676">
        <v>2016</v>
      </c>
      <c r="H2676" s="9">
        <v>941.85312425799998</v>
      </c>
      <c r="I2676" s="9">
        <v>1317.2607591999999</v>
      </c>
      <c r="J2676" s="9">
        <v>635.14683860399998</v>
      </c>
    </row>
    <row r="2677" spans="1:10" x14ac:dyDescent="0.25">
      <c r="A2677" t="s">
        <v>95</v>
      </c>
      <c r="B2677" t="s">
        <v>144</v>
      </c>
      <c r="C2677" s="7" t="s">
        <v>3</v>
      </c>
      <c r="D2677" t="s">
        <v>27</v>
      </c>
      <c r="E2677" t="s">
        <v>33</v>
      </c>
      <c r="F2677" t="s">
        <v>7</v>
      </c>
      <c r="G2677">
        <v>2016</v>
      </c>
      <c r="H2677" s="9">
        <v>796.22735078000005</v>
      </c>
      <c r="I2677" s="9">
        <v>1109.1677091399999</v>
      </c>
      <c r="J2677" s="9">
        <v>540.92985545500005</v>
      </c>
    </row>
    <row r="2678" spans="1:10" x14ac:dyDescent="0.25">
      <c r="A2678" t="s">
        <v>95</v>
      </c>
      <c r="B2678" t="s">
        <v>144</v>
      </c>
      <c r="C2678" s="7" t="s">
        <v>1</v>
      </c>
      <c r="D2678" t="s">
        <v>28</v>
      </c>
      <c r="E2678" t="s">
        <v>33</v>
      </c>
      <c r="F2678" t="s">
        <v>97</v>
      </c>
      <c r="G2678">
        <v>2016</v>
      </c>
      <c r="H2678" s="9">
        <v>903.78521999700001</v>
      </c>
      <c r="I2678" s="9">
        <v>1277.36648861</v>
      </c>
      <c r="J2678" s="9">
        <v>615.00853502500001</v>
      </c>
    </row>
    <row r="2679" spans="1:10" x14ac:dyDescent="0.25">
      <c r="A2679" t="s">
        <v>95</v>
      </c>
      <c r="B2679" t="s">
        <v>144</v>
      </c>
      <c r="C2679" s="7" t="s">
        <v>3</v>
      </c>
      <c r="D2679" t="s">
        <v>28</v>
      </c>
      <c r="E2679" t="s">
        <v>33</v>
      </c>
      <c r="F2679" t="s">
        <v>97</v>
      </c>
      <c r="G2679">
        <v>2016</v>
      </c>
      <c r="H2679" s="9">
        <v>889.30223056499995</v>
      </c>
      <c r="I2679" s="9">
        <v>1247.94004823</v>
      </c>
      <c r="J2679" s="9">
        <v>613.06181961899995</v>
      </c>
    </row>
    <row r="2680" spans="1:10" x14ac:dyDescent="0.25">
      <c r="A2680" t="s">
        <v>95</v>
      </c>
      <c r="B2680" t="s">
        <v>144</v>
      </c>
      <c r="C2680" s="7" t="s">
        <v>1</v>
      </c>
      <c r="D2680" t="s">
        <v>28</v>
      </c>
      <c r="E2680" t="s">
        <v>33</v>
      </c>
      <c r="F2680" t="s">
        <v>146</v>
      </c>
      <c r="G2680">
        <v>2016</v>
      </c>
      <c r="H2680" s="9">
        <v>4.3575885750200001E-2</v>
      </c>
      <c r="I2680" s="9">
        <v>5.3139402915200001E-2</v>
      </c>
      <c r="J2680" s="9">
        <v>3.5979934539200002E-2</v>
      </c>
    </row>
    <row r="2681" spans="1:10" x14ac:dyDescent="0.25">
      <c r="A2681" t="s">
        <v>95</v>
      </c>
      <c r="B2681" t="s">
        <v>144</v>
      </c>
      <c r="C2681" s="7" t="s">
        <v>3</v>
      </c>
      <c r="D2681" t="s">
        <v>28</v>
      </c>
      <c r="E2681" t="s">
        <v>33</v>
      </c>
      <c r="F2681" t="s">
        <v>146</v>
      </c>
      <c r="G2681">
        <v>2016</v>
      </c>
      <c r="H2681" s="9">
        <v>3.6595195712799997E-2</v>
      </c>
      <c r="I2681" s="9">
        <v>4.4245866413899999E-2</v>
      </c>
      <c r="J2681" s="9">
        <v>3.00166144072E-2</v>
      </c>
    </row>
    <row r="2682" spans="1:10" x14ac:dyDescent="0.25">
      <c r="A2682" t="s">
        <v>95</v>
      </c>
      <c r="B2682" t="s">
        <v>144</v>
      </c>
      <c r="C2682" s="7" t="s">
        <v>1</v>
      </c>
      <c r="D2682" t="s">
        <v>28</v>
      </c>
      <c r="E2682" t="s">
        <v>33</v>
      </c>
      <c r="F2682" t="s">
        <v>7</v>
      </c>
      <c r="G2682">
        <v>2016</v>
      </c>
      <c r="H2682" s="9">
        <v>1054.1221594799999</v>
      </c>
      <c r="I2682" s="9">
        <v>1489.84547615</v>
      </c>
      <c r="J2682" s="9">
        <v>717.30994343999998</v>
      </c>
    </row>
    <row r="2683" spans="1:10" x14ac:dyDescent="0.25">
      <c r="A2683" t="s">
        <v>95</v>
      </c>
      <c r="B2683" t="s">
        <v>144</v>
      </c>
      <c r="C2683" s="7" t="s">
        <v>3</v>
      </c>
      <c r="D2683" t="s">
        <v>28</v>
      </c>
      <c r="E2683" t="s">
        <v>33</v>
      </c>
      <c r="F2683" t="s">
        <v>7</v>
      </c>
      <c r="G2683">
        <v>2016</v>
      </c>
      <c r="H2683" s="9">
        <v>883.400200853</v>
      </c>
      <c r="I2683" s="9">
        <v>1239.65784788</v>
      </c>
      <c r="J2683" s="9">
        <v>608.99311389699994</v>
      </c>
    </row>
    <row r="2684" spans="1:10" x14ac:dyDescent="0.25">
      <c r="A2684" t="s">
        <v>95</v>
      </c>
      <c r="B2684" t="s">
        <v>144</v>
      </c>
      <c r="C2684" s="7" t="s">
        <v>1</v>
      </c>
      <c r="D2684" t="s">
        <v>147</v>
      </c>
      <c r="E2684" t="s">
        <v>33</v>
      </c>
      <c r="F2684" t="s">
        <v>97</v>
      </c>
      <c r="G2684">
        <v>2016</v>
      </c>
      <c r="H2684" s="9">
        <v>674.82453143099997</v>
      </c>
      <c r="I2684" s="9">
        <v>955.50049057299998</v>
      </c>
      <c r="J2684" s="9">
        <v>463.963258903</v>
      </c>
    </row>
    <row r="2685" spans="1:10" x14ac:dyDescent="0.25">
      <c r="A2685" t="s">
        <v>95</v>
      </c>
      <c r="B2685" t="s">
        <v>144</v>
      </c>
      <c r="C2685" s="7" t="s">
        <v>3</v>
      </c>
      <c r="D2685" t="s">
        <v>147</v>
      </c>
      <c r="E2685" t="s">
        <v>33</v>
      </c>
      <c r="F2685" t="s">
        <v>97</v>
      </c>
      <c r="G2685">
        <v>2016</v>
      </c>
      <c r="H2685" s="9">
        <v>711.43163280399995</v>
      </c>
      <c r="I2685" s="9">
        <v>1002.75657683</v>
      </c>
      <c r="J2685" s="9">
        <v>494.10837161500001</v>
      </c>
    </row>
    <row r="2686" spans="1:10" x14ac:dyDescent="0.25">
      <c r="A2686" t="s">
        <v>95</v>
      </c>
      <c r="B2686" t="s">
        <v>144</v>
      </c>
      <c r="C2686" s="7" t="s">
        <v>1</v>
      </c>
      <c r="D2686" t="s">
        <v>147</v>
      </c>
      <c r="E2686" t="s">
        <v>33</v>
      </c>
      <c r="F2686" t="s">
        <v>146</v>
      </c>
      <c r="G2686">
        <v>2016</v>
      </c>
      <c r="H2686" s="9">
        <v>4.1330703370199999E-2</v>
      </c>
      <c r="I2686" s="9">
        <v>4.97671934395E-2</v>
      </c>
      <c r="J2686" s="9">
        <v>3.4293721072699998E-2</v>
      </c>
    </row>
    <row r="2687" spans="1:10" x14ac:dyDescent="0.25">
      <c r="A2687" t="s">
        <v>95</v>
      </c>
      <c r="B2687" t="s">
        <v>144</v>
      </c>
      <c r="C2687" s="7" t="s">
        <v>3</v>
      </c>
      <c r="D2687" t="s">
        <v>147</v>
      </c>
      <c r="E2687" t="s">
        <v>33</v>
      </c>
      <c r="F2687" t="s">
        <v>146</v>
      </c>
      <c r="G2687">
        <v>2016</v>
      </c>
      <c r="H2687" s="9">
        <v>3.4534299638100001E-2</v>
      </c>
      <c r="I2687" s="9">
        <v>4.1883430265E-2</v>
      </c>
      <c r="J2687" s="9">
        <v>2.8502494302300001E-2</v>
      </c>
    </row>
    <row r="2688" spans="1:10" x14ac:dyDescent="0.25">
      <c r="A2688" t="s">
        <v>95</v>
      </c>
      <c r="B2688" t="s">
        <v>144</v>
      </c>
      <c r="C2688" s="7" t="s">
        <v>1</v>
      </c>
      <c r="D2688" t="s">
        <v>147</v>
      </c>
      <c r="E2688" t="s">
        <v>33</v>
      </c>
      <c r="F2688" t="s">
        <v>7</v>
      </c>
      <c r="G2688">
        <v>2016</v>
      </c>
      <c r="H2688" s="9">
        <v>1119.66587903</v>
      </c>
      <c r="I2688" s="9">
        <v>1585.3621895199999</v>
      </c>
      <c r="J2688" s="9">
        <v>769.80578790499999</v>
      </c>
    </row>
    <row r="2689" spans="1:10" x14ac:dyDescent="0.25">
      <c r="A2689" t="s">
        <v>95</v>
      </c>
      <c r="B2689" t="s">
        <v>144</v>
      </c>
      <c r="C2689" s="7" t="s">
        <v>3</v>
      </c>
      <c r="D2689" t="s">
        <v>147</v>
      </c>
      <c r="E2689" t="s">
        <v>33</v>
      </c>
      <c r="F2689" t="s">
        <v>7</v>
      </c>
      <c r="G2689">
        <v>2016</v>
      </c>
      <c r="H2689" s="9">
        <v>933.70481163499903</v>
      </c>
      <c r="I2689" s="9">
        <v>1316.04865107</v>
      </c>
      <c r="J2689" s="9">
        <v>648.48306256499995</v>
      </c>
    </row>
    <row r="2690" spans="1:10" x14ac:dyDescent="0.25">
      <c r="A2690" t="s">
        <v>95</v>
      </c>
      <c r="B2690" t="s">
        <v>144</v>
      </c>
      <c r="C2690" s="7" t="s">
        <v>1</v>
      </c>
      <c r="D2690" t="s">
        <v>148</v>
      </c>
      <c r="E2690" t="s">
        <v>33</v>
      </c>
      <c r="F2690" t="s">
        <v>97</v>
      </c>
      <c r="G2690">
        <v>2016</v>
      </c>
      <c r="H2690" s="9">
        <v>403.66476543900001</v>
      </c>
      <c r="I2690" s="9">
        <v>577.74391483399995</v>
      </c>
      <c r="J2690" s="9">
        <v>279.872078552</v>
      </c>
    </row>
    <row r="2691" spans="1:10" x14ac:dyDescent="0.25">
      <c r="A2691" t="s">
        <v>95</v>
      </c>
      <c r="B2691" t="s">
        <v>144</v>
      </c>
      <c r="C2691" s="7" t="s">
        <v>3</v>
      </c>
      <c r="D2691" t="s">
        <v>148</v>
      </c>
      <c r="E2691" t="s">
        <v>33</v>
      </c>
      <c r="F2691" t="s">
        <v>97</v>
      </c>
      <c r="G2691">
        <v>2016</v>
      </c>
      <c r="H2691" s="9">
        <v>505.62946047499997</v>
      </c>
      <c r="I2691" s="9">
        <v>722.28379857200002</v>
      </c>
      <c r="J2691" s="9">
        <v>348.85985500700002</v>
      </c>
    </row>
    <row r="2692" spans="1:10" x14ac:dyDescent="0.25">
      <c r="A2692" t="s">
        <v>95</v>
      </c>
      <c r="B2692" t="s">
        <v>144</v>
      </c>
      <c r="C2692" s="7" t="s">
        <v>1</v>
      </c>
      <c r="D2692" t="s">
        <v>148</v>
      </c>
      <c r="E2692" t="s">
        <v>33</v>
      </c>
      <c r="F2692" t="s">
        <v>146</v>
      </c>
      <c r="G2692">
        <v>2016</v>
      </c>
      <c r="H2692" s="9">
        <v>3.7315809801299997E-2</v>
      </c>
      <c r="I2692" s="9">
        <v>4.5567747379600003E-2</v>
      </c>
      <c r="J2692" s="9">
        <v>3.0252684750500001E-2</v>
      </c>
    </row>
    <row r="2693" spans="1:10" x14ac:dyDescent="0.25">
      <c r="A2693" t="s">
        <v>95</v>
      </c>
      <c r="B2693" t="s">
        <v>144</v>
      </c>
      <c r="C2693" s="7" t="s">
        <v>3</v>
      </c>
      <c r="D2693" t="s">
        <v>148</v>
      </c>
      <c r="E2693" t="s">
        <v>33</v>
      </c>
      <c r="F2693" t="s">
        <v>146</v>
      </c>
      <c r="G2693">
        <v>2016</v>
      </c>
      <c r="H2693" s="9">
        <v>3.1058012004100001E-2</v>
      </c>
      <c r="I2693" s="9">
        <v>3.7672857058399997E-2</v>
      </c>
      <c r="J2693" s="9">
        <v>2.5203319361399999E-2</v>
      </c>
    </row>
    <row r="2694" spans="1:10" x14ac:dyDescent="0.25">
      <c r="A2694" t="s">
        <v>95</v>
      </c>
      <c r="B2694" t="s">
        <v>144</v>
      </c>
      <c r="C2694" s="7" t="s">
        <v>1</v>
      </c>
      <c r="D2694" t="s">
        <v>148</v>
      </c>
      <c r="E2694" t="s">
        <v>33</v>
      </c>
      <c r="F2694" t="s">
        <v>7</v>
      </c>
      <c r="G2694">
        <v>2016</v>
      </c>
      <c r="H2694" s="9">
        <v>1141.2876146399999</v>
      </c>
      <c r="I2694" s="9">
        <v>1633.4642775100001</v>
      </c>
      <c r="J2694" s="9">
        <v>791.28664248799998</v>
      </c>
    </row>
    <row r="2695" spans="1:10" x14ac:dyDescent="0.25">
      <c r="A2695" t="s">
        <v>95</v>
      </c>
      <c r="B2695" t="s">
        <v>144</v>
      </c>
      <c r="C2695" s="7" t="s">
        <v>3</v>
      </c>
      <c r="D2695" t="s">
        <v>148</v>
      </c>
      <c r="E2695" t="s">
        <v>33</v>
      </c>
      <c r="F2695" t="s">
        <v>7</v>
      </c>
      <c r="G2695">
        <v>2016</v>
      </c>
      <c r="H2695" s="9">
        <v>947.10333537899896</v>
      </c>
      <c r="I2695" s="9">
        <v>1352.9223437200001</v>
      </c>
      <c r="J2695" s="9">
        <v>653.45546113399996</v>
      </c>
    </row>
    <row r="2696" spans="1:10" x14ac:dyDescent="0.25">
      <c r="A2696" t="s">
        <v>95</v>
      </c>
      <c r="B2696" t="s">
        <v>144</v>
      </c>
      <c r="C2696" s="7" t="s">
        <v>1</v>
      </c>
      <c r="D2696" t="s">
        <v>149</v>
      </c>
      <c r="E2696" t="s">
        <v>33</v>
      </c>
      <c r="F2696" t="s">
        <v>97</v>
      </c>
      <c r="G2696">
        <v>2016</v>
      </c>
      <c r="H2696" s="9">
        <v>166.076643182</v>
      </c>
      <c r="I2696" s="9">
        <v>237.13939538100001</v>
      </c>
      <c r="J2696" s="9">
        <v>113.35129927600001</v>
      </c>
    </row>
    <row r="2697" spans="1:10" x14ac:dyDescent="0.25">
      <c r="A2697" t="s">
        <v>95</v>
      </c>
      <c r="B2697" t="s">
        <v>144</v>
      </c>
      <c r="C2697" s="7" t="s">
        <v>3</v>
      </c>
      <c r="D2697" t="s">
        <v>149</v>
      </c>
      <c r="E2697" t="s">
        <v>33</v>
      </c>
      <c r="F2697" t="s">
        <v>97</v>
      </c>
      <c r="G2697">
        <v>2016</v>
      </c>
      <c r="H2697" s="9">
        <v>288.22360162299998</v>
      </c>
      <c r="I2697" s="9">
        <v>416.71923918200002</v>
      </c>
      <c r="J2697" s="9">
        <v>197.659565891</v>
      </c>
    </row>
    <row r="2698" spans="1:10" x14ac:dyDescent="0.25">
      <c r="A2698" t="s">
        <v>95</v>
      </c>
      <c r="B2698" t="s">
        <v>144</v>
      </c>
      <c r="C2698" s="7" t="s">
        <v>1</v>
      </c>
      <c r="D2698" t="s">
        <v>149</v>
      </c>
      <c r="E2698" t="s">
        <v>33</v>
      </c>
      <c r="F2698" t="s">
        <v>146</v>
      </c>
      <c r="G2698">
        <v>2016</v>
      </c>
      <c r="H2698" s="9">
        <v>3.3522722311400001E-2</v>
      </c>
      <c r="I2698" s="9">
        <v>4.1557700305099997E-2</v>
      </c>
      <c r="J2698" s="9">
        <v>2.6359250825E-2</v>
      </c>
    </row>
    <row r="2699" spans="1:10" x14ac:dyDescent="0.25">
      <c r="A2699" t="s">
        <v>95</v>
      </c>
      <c r="B2699" t="s">
        <v>144</v>
      </c>
      <c r="C2699" s="7" t="s">
        <v>3</v>
      </c>
      <c r="D2699" t="s">
        <v>149</v>
      </c>
      <c r="E2699" t="s">
        <v>33</v>
      </c>
      <c r="F2699" t="s">
        <v>146</v>
      </c>
      <c r="G2699">
        <v>2016</v>
      </c>
      <c r="H2699" s="9">
        <v>2.7430963697099998E-2</v>
      </c>
      <c r="I2699" s="9">
        <v>3.3950334089500003E-2</v>
      </c>
      <c r="J2699" s="9">
        <v>2.1711475011999999E-2</v>
      </c>
    </row>
    <row r="2700" spans="1:10" x14ac:dyDescent="0.25">
      <c r="A2700" t="s">
        <v>95</v>
      </c>
      <c r="B2700" t="s">
        <v>144</v>
      </c>
      <c r="C2700" s="7" t="s">
        <v>1</v>
      </c>
      <c r="D2700" t="s">
        <v>149</v>
      </c>
      <c r="E2700" t="s">
        <v>33</v>
      </c>
      <c r="F2700" t="s">
        <v>7</v>
      </c>
      <c r="G2700">
        <v>2016</v>
      </c>
      <c r="H2700" s="9">
        <v>1125.59069264</v>
      </c>
      <c r="I2700" s="9">
        <v>1607.2211672000001</v>
      </c>
      <c r="J2700" s="9">
        <v>768.24269216599998</v>
      </c>
    </row>
    <row r="2701" spans="1:10" x14ac:dyDescent="0.25">
      <c r="A2701" t="s">
        <v>95</v>
      </c>
      <c r="B2701" t="s">
        <v>144</v>
      </c>
      <c r="C2701" s="7" t="s">
        <v>3</v>
      </c>
      <c r="D2701" t="s">
        <v>149</v>
      </c>
      <c r="E2701" t="s">
        <v>33</v>
      </c>
      <c r="F2701" t="s">
        <v>7</v>
      </c>
      <c r="G2701">
        <v>2016</v>
      </c>
      <c r="H2701" s="9">
        <v>928.89624900299998</v>
      </c>
      <c r="I2701" s="9">
        <v>1343.0161027199999</v>
      </c>
      <c r="J2701" s="9">
        <v>637.0235758</v>
      </c>
    </row>
    <row r="2702" spans="1:10" x14ac:dyDescent="0.25">
      <c r="A2702" t="s">
        <v>95</v>
      </c>
      <c r="B2702" t="s">
        <v>144</v>
      </c>
      <c r="C2702" s="7" t="s">
        <v>1</v>
      </c>
      <c r="D2702" t="s">
        <v>150</v>
      </c>
      <c r="E2702" t="s">
        <v>33</v>
      </c>
      <c r="F2702" t="s">
        <v>97</v>
      </c>
      <c r="G2702">
        <v>2016</v>
      </c>
      <c r="H2702" s="9">
        <v>29.549967091900001</v>
      </c>
      <c r="I2702" s="9">
        <v>42.635181107500003</v>
      </c>
      <c r="J2702" s="9">
        <v>19.621011798600001</v>
      </c>
    </row>
    <row r="2703" spans="1:10" x14ac:dyDescent="0.25">
      <c r="A2703" t="s">
        <v>95</v>
      </c>
      <c r="B2703" t="s">
        <v>144</v>
      </c>
      <c r="C2703" s="7" t="s">
        <v>3</v>
      </c>
      <c r="D2703" t="s">
        <v>150</v>
      </c>
      <c r="E2703" t="s">
        <v>33</v>
      </c>
      <c r="F2703" t="s">
        <v>97</v>
      </c>
      <c r="G2703">
        <v>2016</v>
      </c>
      <c r="H2703" s="9">
        <v>81.6491091786</v>
      </c>
      <c r="I2703" s="9">
        <v>118.614969671</v>
      </c>
      <c r="J2703" s="9">
        <v>54.443036321000001</v>
      </c>
    </row>
    <row r="2704" spans="1:10" x14ac:dyDescent="0.25">
      <c r="A2704" t="s">
        <v>95</v>
      </c>
      <c r="B2704" t="s">
        <v>144</v>
      </c>
      <c r="C2704" s="7" t="s">
        <v>1</v>
      </c>
      <c r="D2704" t="s">
        <v>150</v>
      </c>
      <c r="E2704" t="s">
        <v>33</v>
      </c>
      <c r="F2704" t="s">
        <v>146</v>
      </c>
      <c r="G2704">
        <v>2016</v>
      </c>
      <c r="H2704" s="9">
        <v>3.1125923319699999E-2</v>
      </c>
      <c r="I2704" s="9">
        <v>3.9318359506200003E-2</v>
      </c>
      <c r="J2704" s="9">
        <v>2.3605002473E-2</v>
      </c>
    </row>
    <row r="2705" spans="1:10" x14ac:dyDescent="0.25">
      <c r="A2705" t="s">
        <v>95</v>
      </c>
      <c r="B2705" t="s">
        <v>144</v>
      </c>
      <c r="C2705" s="7" t="s">
        <v>3</v>
      </c>
      <c r="D2705" t="s">
        <v>150</v>
      </c>
      <c r="E2705" t="s">
        <v>33</v>
      </c>
      <c r="F2705" t="s">
        <v>146</v>
      </c>
      <c r="G2705">
        <v>2016</v>
      </c>
      <c r="H2705" s="9">
        <v>2.4899392911E-2</v>
      </c>
      <c r="I2705" s="9">
        <v>3.1891459971500002E-2</v>
      </c>
      <c r="J2705" s="9">
        <v>1.88432997634E-2</v>
      </c>
    </row>
    <row r="2706" spans="1:10" x14ac:dyDescent="0.25">
      <c r="A2706" t="s">
        <v>95</v>
      </c>
      <c r="B2706" t="s">
        <v>144</v>
      </c>
      <c r="C2706" s="7" t="s">
        <v>1</v>
      </c>
      <c r="D2706" t="s">
        <v>150</v>
      </c>
      <c r="E2706" t="s">
        <v>33</v>
      </c>
      <c r="F2706" t="s">
        <v>7</v>
      </c>
      <c r="G2706">
        <v>2016</v>
      </c>
      <c r="H2706" s="9">
        <v>1085.3325285999999</v>
      </c>
      <c r="I2706" s="9">
        <v>1565.9357174500001</v>
      </c>
      <c r="J2706" s="9">
        <v>720.65468915199995</v>
      </c>
    </row>
    <row r="2707" spans="1:10" x14ac:dyDescent="0.25">
      <c r="A2707" t="s">
        <v>95</v>
      </c>
      <c r="B2707" t="s">
        <v>144</v>
      </c>
      <c r="C2707" s="7" t="s">
        <v>3</v>
      </c>
      <c r="D2707" t="s">
        <v>150</v>
      </c>
      <c r="E2707" t="s">
        <v>33</v>
      </c>
      <c r="F2707" t="s">
        <v>7</v>
      </c>
      <c r="G2707">
        <v>2016</v>
      </c>
      <c r="H2707" s="9">
        <v>894.23730462399999</v>
      </c>
      <c r="I2707" s="9">
        <v>1299.0947707</v>
      </c>
      <c r="J2707" s="9">
        <v>596.27097643699994</v>
      </c>
    </row>
    <row r="2708" spans="1:10" x14ac:dyDescent="0.25">
      <c r="A2708" t="s">
        <v>95</v>
      </c>
      <c r="B2708" t="s">
        <v>144</v>
      </c>
      <c r="C2708" s="7" t="s">
        <v>1</v>
      </c>
      <c r="D2708" t="s">
        <v>145</v>
      </c>
      <c r="E2708" t="s">
        <v>35</v>
      </c>
      <c r="F2708" t="s">
        <v>97</v>
      </c>
      <c r="G2708">
        <v>2016</v>
      </c>
      <c r="H2708" s="9">
        <v>0</v>
      </c>
      <c r="I2708" s="9">
        <v>0</v>
      </c>
      <c r="J2708" s="9">
        <v>0</v>
      </c>
    </row>
    <row r="2709" spans="1:10" x14ac:dyDescent="0.25">
      <c r="A2709" t="s">
        <v>95</v>
      </c>
      <c r="B2709" t="s">
        <v>144</v>
      </c>
      <c r="C2709" s="7" t="s">
        <v>3</v>
      </c>
      <c r="D2709" t="s">
        <v>145</v>
      </c>
      <c r="E2709" t="s">
        <v>35</v>
      </c>
      <c r="F2709" t="s">
        <v>97</v>
      </c>
      <c r="G2709">
        <v>2016</v>
      </c>
      <c r="H2709" s="9">
        <v>0</v>
      </c>
      <c r="I2709" s="9">
        <v>0</v>
      </c>
      <c r="J2709" s="9">
        <v>0</v>
      </c>
    </row>
    <row r="2710" spans="1:10" x14ac:dyDescent="0.25">
      <c r="A2710" t="s">
        <v>95</v>
      </c>
      <c r="B2710" t="s">
        <v>144</v>
      </c>
      <c r="C2710" s="7" t="s">
        <v>1</v>
      </c>
      <c r="D2710" t="s">
        <v>145</v>
      </c>
      <c r="E2710" t="s">
        <v>35</v>
      </c>
      <c r="F2710" t="s">
        <v>146</v>
      </c>
      <c r="G2710">
        <v>2016</v>
      </c>
      <c r="H2710" s="9">
        <v>0</v>
      </c>
      <c r="I2710" s="9">
        <v>0</v>
      </c>
      <c r="J2710" s="9">
        <v>0</v>
      </c>
    </row>
    <row r="2711" spans="1:10" x14ac:dyDescent="0.25">
      <c r="A2711" t="s">
        <v>95</v>
      </c>
      <c r="B2711" t="s">
        <v>144</v>
      </c>
      <c r="C2711" s="7" t="s">
        <v>3</v>
      </c>
      <c r="D2711" t="s">
        <v>145</v>
      </c>
      <c r="E2711" t="s">
        <v>35</v>
      </c>
      <c r="F2711" t="s">
        <v>146</v>
      </c>
      <c r="G2711">
        <v>2016</v>
      </c>
      <c r="H2711" s="9">
        <v>0</v>
      </c>
      <c r="I2711" s="9">
        <v>0</v>
      </c>
      <c r="J2711" s="9">
        <v>0</v>
      </c>
    </row>
    <row r="2712" spans="1:10" x14ac:dyDescent="0.25">
      <c r="A2712" t="s">
        <v>95</v>
      </c>
      <c r="B2712" t="s">
        <v>144</v>
      </c>
      <c r="C2712" s="7" t="s">
        <v>1</v>
      </c>
      <c r="D2712" t="s">
        <v>145</v>
      </c>
      <c r="E2712" t="s">
        <v>35</v>
      </c>
      <c r="F2712" t="s">
        <v>7</v>
      </c>
      <c r="G2712">
        <v>2016</v>
      </c>
      <c r="H2712" s="9">
        <v>0</v>
      </c>
      <c r="I2712" s="9">
        <v>0</v>
      </c>
      <c r="J2712" s="9">
        <v>0</v>
      </c>
    </row>
    <row r="2713" spans="1:10" x14ac:dyDescent="0.25">
      <c r="A2713" t="s">
        <v>95</v>
      </c>
      <c r="B2713" t="s">
        <v>144</v>
      </c>
      <c r="C2713" s="7" t="s">
        <v>3</v>
      </c>
      <c r="D2713" t="s">
        <v>145</v>
      </c>
      <c r="E2713" t="s">
        <v>35</v>
      </c>
      <c r="F2713" t="s">
        <v>7</v>
      </c>
      <c r="G2713">
        <v>2016</v>
      </c>
      <c r="H2713" s="9">
        <v>0</v>
      </c>
      <c r="I2713" s="9">
        <v>0</v>
      </c>
      <c r="J2713" s="9">
        <v>0</v>
      </c>
    </row>
    <row r="2714" spans="1:10" x14ac:dyDescent="0.25">
      <c r="A2714" t="s">
        <v>95</v>
      </c>
      <c r="B2714" t="s">
        <v>144</v>
      </c>
      <c r="C2714" s="7" t="s">
        <v>1</v>
      </c>
      <c r="D2714" t="s">
        <v>14</v>
      </c>
      <c r="E2714" t="s">
        <v>35</v>
      </c>
      <c r="F2714" t="s">
        <v>97</v>
      </c>
      <c r="G2714">
        <v>2016</v>
      </c>
      <c r="H2714" s="9">
        <v>0</v>
      </c>
      <c r="I2714" s="9">
        <v>0</v>
      </c>
      <c r="J2714" s="9">
        <v>0</v>
      </c>
    </row>
    <row r="2715" spans="1:10" x14ac:dyDescent="0.25">
      <c r="A2715" t="s">
        <v>95</v>
      </c>
      <c r="B2715" t="s">
        <v>144</v>
      </c>
      <c r="C2715" s="7" t="s">
        <v>3</v>
      </c>
      <c r="D2715" t="s">
        <v>14</v>
      </c>
      <c r="E2715" t="s">
        <v>35</v>
      </c>
      <c r="F2715" t="s">
        <v>97</v>
      </c>
      <c r="G2715">
        <v>2016</v>
      </c>
      <c r="H2715" s="9">
        <v>0</v>
      </c>
      <c r="I2715" s="9">
        <v>0</v>
      </c>
      <c r="J2715" s="9">
        <v>0</v>
      </c>
    </row>
    <row r="2716" spans="1:10" x14ac:dyDescent="0.25">
      <c r="A2716" t="s">
        <v>95</v>
      </c>
      <c r="B2716" t="s">
        <v>144</v>
      </c>
      <c r="C2716" s="7" t="s">
        <v>1</v>
      </c>
      <c r="D2716" t="s">
        <v>14</v>
      </c>
      <c r="E2716" t="s">
        <v>35</v>
      </c>
      <c r="F2716" t="s">
        <v>146</v>
      </c>
      <c r="G2716">
        <v>2016</v>
      </c>
      <c r="H2716" s="9">
        <v>0</v>
      </c>
      <c r="I2716" s="9">
        <v>0</v>
      </c>
      <c r="J2716" s="9">
        <v>0</v>
      </c>
    </row>
    <row r="2717" spans="1:10" x14ac:dyDescent="0.25">
      <c r="A2717" t="s">
        <v>95</v>
      </c>
      <c r="B2717" t="s">
        <v>144</v>
      </c>
      <c r="C2717" s="7" t="s">
        <v>3</v>
      </c>
      <c r="D2717" t="s">
        <v>14</v>
      </c>
      <c r="E2717" t="s">
        <v>35</v>
      </c>
      <c r="F2717" t="s">
        <v>146</v>
      </c>
      <c r="G2717">
        <v>2016</v>
      </c>
      <c r="H2717" s="9">
        <v>0</v>
      </c>
      <c r="I2717" s="9">
        <v>0</v>
      </c>
      <c r="J2717" s="9">
        <v>0</v>
      </c>
    </row>
    <row r="2718" spans="1:10" x14ac:dyDescent="0.25">
      <c r="A2718" t="s">
        <v>95</v>
      </c>
      <c r="B2718" t="s">
        <v>144</v>
      </c>
      <c r="C2718" s="7" t="s">
        <v>1</v>
      </c>
      <c r="D2718" t="s">
        <v>14</v>
      </c>
      <c r="E2718" t="s">
        <v>35</v>
      </c>
      <c r="F2718" t="s">
        <v>7</v>
      </c>
      <c r="G2718">
        <v>2016</v>
      </c>
      <c r="H2718" s="9">
        <v>0</v>
      </c>
      <c r="I2718" s="9">
        <v>0</v>
      </c>
      <c r="J2718" s="9">
        <v>0</v>
      </c>
    </row>
    <row r="2719" spans="1:10" x14ac:dyDescent="0.25">
      <c r="A2719" t="s">
        <v>95</v>
      </c>
      <c r="B2719" t="s">
        <v>144</v>
      </c>
      <c r="C2719" s="7" t="s">
        <v>3</v>
      </c>
      <c r="D2719" t="s">
        <v>14</v>
      </c>
      <c r="E2719" t="s">
        <v>35</v>
      </c>
      <c r="F2719" t="s">
        <v>7</v>
      </c>
      <c r="G2719">
        <v>2016</v>
      </c>
      <c r="H2719" s="9">
        <v>0</v>
      </c>
      <c r="I2719" s="9">
        <v>0</v>
      </c>
      <c r="J2719" s="9">
        <v>0</v>
      </c>
    </row>
    <row r="2720" spans="1:10" x14ac:dyDescent="0.25">
      <c r="A2720" t="s">
        <v>95</v>
      </c>
      <c r="B2720" t="s">
        <v>144</v>
      </c>
      <c r="C2720" s="7" t="s">
        <v>1</v>
      </c>
      <c r="D2720" t="s">
        <v>15</v>
      </c>
      <c r="E2720" t="s">
        <v>35</v>
      </c>
      <c r="F2720" t="s">
        <v>97</v>
      </c>
      <c r="G2720">
        <v>2016</v>
      </c>
      <c r="H2720" s="9">
        <v>0</v>
      </c>
      <c r="I2720" s="9">
        <v>0</v>
      </c>
      <c r="J2720" s="9">
        <v>0</v>
      </c>
    </row>
    <row r="2721" spans="1:10" x14ac:dyDescent="0.25">
      <c r="A2721" t="s">
        <v>95</v>
      </c>
      <c r="B2721" t="s">
        <v>144</v>
      </c>
      <c r="C2721" s="7" t="s">
        <v>3</v>
      </c>
      <c r="D2721" t="s">
        <v>15</v>
      </c>
      <c r="E2721" t="s">
        <v>35</v>
      </c>
      <c r="F2721" t="s">
        <v>97</v>
      </c>
      <c r="G2721">
        <v>2016</v>
      </c>
      <c r="H2721" s="9">
        <v>0</v>
      </c>
      <c r="I2721" s="9">
        <v>0</v>
      </c>
      <c r="J2721" s="9">
        <v>0</v>
      </c>
    </row>
    <row r="2722" spans="1:10" x14ac:dyDescent="0.25">
      <c r="A2722" t="s">
        <v>95</v>
      </c>
      <c r="B2722" t="s">
        <v>144</v>
      </c>
      <c r="C2722" s="7" t="s">
        <v>1</v>
      </c>
      <c r="D2722" t="s">
        <v>15</v>
      </c>
      <c r="E2722" t="s">
        <v>35</v>
      </c>
      <c r="F2722" t="s">
        <v>146</v>
      </c>
      <c r="G2722">
        <v>2016</v>
      </c>
      <c r="H2722" s="9">
        <v>0</v>
      </c>
      <c r="I2722" s="9">
        <v>0</v>
      </c>
      <c r="J2722" s="9">
        <v>0</v>
      </c>
    </row>
    <row r="2723" spans="1:10" x14ac:dyDescent="0.25">
      <c r="A2723" t="s">
        <v>95</v>
      </c>
      <c r="B2723" t="s">
        <v>144</v>
      </c>
      <c r="C2723" s="7" t="s">
        <v>3</v>
      </c>
      <c r="D2723" t="s">
        <v>15</v>
      </c>
      <c r="E2723" t="s">
        <v>35</v>
      </c>
      <c r="F2723" t="s">
        <v>146</v>
      </c>
      <c r="G2723">
        <v>2016</v>
      </c>
      <c r="H2723" s="9">
        <v>0</v>
      </c>
      <c r="I2723" s="9">
        <v>0</v>
      </c>
      <c r="J2723" s="9">
        <v>0</v>
      </c>
    </row>
    <row r="2724" spans="1:10" x14ac:dyDescent="0.25">
      <c r="A2724" t="s">
        <v>95</v>
      </c>
      <c r="B2724" t="s">
        <v>144</v>
      </c>
      <c r="C2724" s="7" t="s">
        <v>1</v>
      </c>
      <c r="D2724" t="s">
        <v>15</v>
      </c>
      <c r="E2724" t="s">
        <v>35</v>
      </c>
      <c r="F2724" t="s">
        <v>7</v>
      </c>
      <c r="G2724">
        <v>2016</v>
      </c>
      <c r="H2724" s="9">
        <v>0</v>
      </c>
      <c r="I2724" s="9">
        <v>0</v>
      </c>
      <c r="J2724" s="9">
        <v>0</v>
      </c>
    </row>
    <row r="2725" spans="1:10" x14ac:dyDescent="0.25">
      <c r="A2725" t="s">
        <v>95</v>
      </c>
      <c r="B2725" t="s">
        <v>144</v>
      </c>
      <c r="C2725" s="7" t="s">
        <v>3</v>
      </c>
      <c r="D2725" t="s">
        <v>15</v>
      </c>
      <c r="E2725" t="s">
        <v>35</v>
      </c>
      <c r="F2725" t="s">
        <v>7</v>
      </c>
      <c r="G2725">
        <v>2016</v>
      </c>
      <c r="H2725" s="9">
        <v>0</v>
      </c>
      <c r="I2725" s="9">
        <v>0</v>
      </c>
      <c r="J2725" s="9">
        <v>0</v>
      </c>
    </row>
    <row r="2726" spans="1:10" x14ac:dyDescent="0.25">
      <c r="A2726" t="s">
        <v>95</v>
      </c>
      <c r="B2726" t="s">
        <v>144</v>
      </c>
      <c r="C2726" s="7" t="s">
        <v>1</v>
      </c>
      <c r="D2726" t="s">
        <v>16</v>
      </c>
      <c r="E2726" t="s">
        <v>35</v>
      </c>
      <c r="F2726" t="s">
        <v>97</v>
      </c>
      <c r="G2726">
        <v>2016</v>
      </c>
      <c r="H2726" s="9">
        <v>0.118316925037</v>
      </c>
      <c r="I2726" s="9">
        <v>0.15846891381600001</v>
      </c>
      <c r="J2726" s="9">
        <v>8.4036595721000001E-2</v>
      </c>
    </row>
    <row r="2727" spans="1:10" x14ac:dyDescent="0.25">
      <c r="A2727" t="s">
        <v>95</v>
      </c>
      <c r="B2727" t="s">
        <v>144</v>
      </c>
      <c r="C2727" s="7" t="s">
        <v>3</v>
      </c>
      <c r="D2727" t="s">
        <v>16</v>
      </c>
      <c r="E2727" t="s">
        <v>35</v>
      </c>
      <c r="F2727" t="s">
        <v>97</v>
      </c>
      <c r="G2727">
        <v>2016</v>
      </c>
      <c r="H2727" s="9">
        <v>7.0074835603399999E-2</v>
      </c>
      <c r="I2727" s="9">
        <v>9.5081076462700004E-2</v>
      </c>
      <c r="J2727" s="9">
        <v>4.9940665489800001E-2</v>
      </c>
    </row>
    <row r="2728" spans="1:10" x14ac:dyDescent="0.25">
      <c r="A2728" t="s">
        <v>95</v>
      </c>
      <c r="B2728" t="s">
        <v>144</v>
      </c>
      <c r="C2728" s="7" t="s">
        <v>1</v>
      </c>
      <c r="D2728" t="s">
        <v>16</v>
      </c>
      <c r="E2728" t="s">
        <v>35</v>
      </c>
      <c r="F2728" t="s">
        <v>146</v>
      </c>
      <c r="G2728">
        <v>2016</v>
      </c>
      <c r="H2728" s="9">
        <v>5.9661865560800002E-6</v>
      </c>
      <c r="I2728" s="9">
        <v>6.6614116354299999E-6</v>
      </c>
      <c r="J2728" s="9">
        <v>5.29039411391E-6</v>
      </c>
    </row>
    <row r="2729" spans="1:10" x14ac:dyDescent="0.25">
      <c r="A2729" t="s">
        <v>95</v>
      </c>
      <c r="B2729" t="s">
        <v>144</v>
      </c>
      <c r="C2729" s="7" t="s">
        <v>3</v>
      </c>
      <c r="D2729" t="s">
        <v>16</v>
      </c>
      <c r="E2729" t="s">
        <v>35</v>
      </c>
      <c r="F2729" t="s">
        <v>146</v>
      </c>
      <c r="G2729">
        <v>2016</v>
      </c>
      <c r="H2729" s="9">
        <v>3.2788216563100001E-6</v>
      </c>
      <c r="I2729" s="9">
        <v>3.7156941641799999E-6</v>
      </c>
      <c r="J2729" s="9">
        <v>2.9182129428500001E-6</v>
      </c>
    </row>
    <row r="2730" spans="1:10" x14ac:dyDescent="0.25">
      <c r="A2730" t="s">
        <v>95</v>
      </c>
      <c r="B2730" t="s">
        <v>144</v>
      </c>
      <c r="C2730" s="7" t="s">
        <v>1</v>
      </c>
      <c r="D2730" t="s">
        <v>16</v>
      </c>
      <c r="E2730" t="s">
        <v>35</v>
      </c>
      <c r="F2730" t="s">
        <v>7</v>
      </c>
      <c r="G2730">
        <v>2016</v>
      </c>
      <c r="H2730" s="9">
        <v>4.7735149192399899E-2</v>
      </c>
      <c r="I2730" s="9">
        <v>6.3934532113500003E-2</v>
      </c>
      <c r="J2730" s="9">
        <v>3.3904696501399899E-2</v>
      </c>
    </row>
    <row r="2731" spans="1:10" x14ac:dyDescent="0.25">
      <c r="A2731" t="s">
        <v>95</v>
      </c>
      <c r="B2731" t="s">
        <v>144</v>
      </c>
      <c r="C2731" s="7" t="s">
        <v>3</v>
      </c>
      <c r="D2731" t="s">
        <v>16</v>
      </c>
      <c r="E2731" t="s">
        <v>35</v>
      </c>
      <c r="F2731" t="s">
        <v>7</v>
      </c>
      <c r="G2731">
        <v>2016</v>
      </c>
      <c r="H2731" s="9">
        <v>3.0084943712199899E-2</v>
      </c>
      <c r="I2731" s="9">
        <v>4.0820771234700001E-2</v>
      </c>
      <c r="J2731" s="9">
        <v>2.1440822476000002E-2</v>
      </c>
    </row>
    <row r="2732" spans="1:10" x14ac:dyDescent="0.25">
      <c r="A2732" t="s">
        <v>95</v>
      </c>
      <c r="B2732" t="s">
        <v>144</v>
      </c>
      <c r="C2732" s="7" t="s">
        <v>1</v>
      </c>
      <c r="D2732" t="s">
        <v>17</v>
      </c>
      <c r="E2732" t="s">
        <v>35</v>
      </c>
      <c r="F2732" t="s">
        <v>97</v>
      </c>
      <c r="G2732">
        <v>2016</v>
      </c>
      <c r="H2732" s="9">
        <v>0.56060314269800005</v>
      </c>
      <c r="I2732" s="9">
        <v>0.75502051813000004</v>
      </c>
      <c r="J2732" s="9">
        <v>0.39704093038100002</v>
      </c>
    </row>
    <row r="2733" spans="1:10" x14ac:dyDescent="0.25">
      <c r="A2733" t="s">
        <v>95</v>
      </c>
      <c r="B2733" t="s">
        <v>144</v>
      </c>
      <c r="C2733" s="7" t="s">
        <v>3</v>
      </c>
      <c r="D2733" t="s">
        <v>17</v>
      </c>
      <c r="E2733" t="s">
        <v>35</v>
      </c>
      <c r="F2733" t="s">
        <v>97</v>
      </c>
      <c r="G2733">
        <v>2016</v>
      </c>
      <c r="H2733" s="9">
        <v>0.51999239659800001</v>
      </c>
      <c r="I2733" s="9">
        <v>0.70011336501400001</v>
      </c>
      <c r="J2733" s="9">
        <v>0.36598706185000002</v>
      </c>
    </row>
    <row r="2734" spans="1:10" x14ac:dyDescent="0.25">
      <c r="A2734" t="s">
        <v>95</v>
      </c>
      <c r="B2734" t="s">
        <v>144</v>
      </c>
      <c r="C2734" s="7" t="s">
        <v>1</v>
      </c>
      <c r="D2734" t="s">
        <v>17</v>
      </c>
      <c r="E2734" t="s">
        <v>35</v>
      </c>
      <c r="F2734" t="s">
        <v>146</v>
      </c>
      <c r="G2734">
        <v>2016</v>
      </c>
      <c r="H2734" s="9">
        <v>2.2406871395200001E-5</v>
      </c>
      <c r="I2734" s="9">
        <v>2.51730619655E-5</v>
      </c>
      <c r="J2734" s="9">
        <v>1.99079417291E-5</v>
      </c>
    </row>
    <row r="2735" spans="1:10" x14ac:dyDescent="0.25">
      <c r="A2735" t="s">
        <v>95</v>
      </c>
      <c r="B2735" t="s">
        <v>144</v>
      </c>
      <c r="C2735" s="7" t="s">
        <v>3</v>
      </c>
      <c r="D2735" t="s">
        <v>17</v>
      </c>
      <c r="E2735" t="s">
        <v>35</v>
      </c>
      <c r="F2735" t="s">
        <v>146</v>
      </c>
      <c r="G2735">
        <v>2016</v>
      </c>
      <c r="H2735" s="9">
        <v>1.6212788188900001E-5</v>
      </c>
      <c r="I2735" s="9">
        <v>1.8355062506399999E-5</v>
      </c>
      <c r="J2735" s="9">
        <v>1.44492971085E-5</v>
      </c>
    </row>
    <row r="2736" spans="1:10" x14ac:dyDescent="0.25">
      <c r="A2736" t="s">
        <v>95</v>
      </c>
      <c r="B2736" t="s">
        <v>144</v>
      </c>
      <c r="C2736" s="7" t="s">
        <v>1</v>
      </c>
      <c r="D2736" t="s">
        <v>17</v>
      </c>
      <c r="E2736" t="s">
        <v>35</v>
      </c>
      <c r="F2736" t="s">
        <v>7</v>
      </c>
      <c r="G2736">
        <v>2016</v>
      </c>
      <c r="H2736" s="9">
        <v>0.19010826226799901</v>
      </c>
      <c r="I2736" s="9">
        <v>0.25603787732599997</v>
      </c>
      <c r="J2736" s="9">
        <v>0.13464205883800001</v>
      </c>
    </row>
    <row r="2737" spans="1:10" x14ac:dyDescent="0.25">
      <c r="A2737" t="s">
        <v>95</v>
      </c>
      <c r="B2737" t="s">
        <v>144</v>
      </c>
      <c r="C2737" s="7" t="s">
        <v>3</v>
      </c>
      <c r="D2737" t="s">
        <v>17</v>
      </c>
      <c r="E2737" t="s">
        <v>35</v>
      </c>
      <c r="F2737" t="s">
        <v>7</v>
      </c>
      <c r="G2737">
        <v>2016</v>
      </c>
      <c r="H2737" s="9">
        <v>0.17263737919300001</v>
      </c>
      <c r="I2737" s="9">
        <v>0.232437507287999</v>
      </c>
      <c r="J2737" s="9">
        <v>0.12150763663099901</v>
      </c>
    </row>
    <row r="2738" spans="1:10" x14ac:dyDescent="0.25">
      <c r="A2738" t="s">
        <v>95</v>
      </c>
      <c r="B2738" t="s">
        <v>144</v>
      </c>
      <c r="C2738" s="7" t="s">
        <v>1</v>
      </c>
      <c r="D2738" t="s">
        <v>18</v>
      </c>
      <c r="E2738" t="s">
        <v>35</v>
      </c>
      <c r="F2738" t="s">
        <v>97</v>
      </c>
      <c r="G2738">
        <v>2016</v>
      </c>
      <c r="H2738" s="9">
        <v>1.9814863325500001</v>
      </c>
      <c r="I2738" s="9">
        <v>2.70599258286</v>
      </c>
      <c r="J2738" s="9">
        <v>1.39849503116</v>
      </c>
    </row>
    <row r="2739" spans="1:10" x14ac:dyDescent="0.25">
      <c r="A2739" t="s">
        <v>95</v>
      </c>
      <c r="B2739" t="s">
        <v>144</v>
      </c>
      <c r="C2739" s="7" t="s">
        <v>3</v>
      </c>
      <c r="D2739" t="s">
        <v>18</v>
      </c>
      <c r="E2739" t="s">
        <v>35</v>
      </c>
      <c r="F2739" t="s">
        <v>97</v>
      </c>
      <c r="G2739">
        <v>2016</v>
      </c>
      <c r="H2739" s="9">
        <v>1.87153644219</v>
      </c>
      <c r="I2739" s="9">
        <v>2.5919712865500002</v>
      </c>
      <c r="J2739" s="9">
        <v>1.32259082757</v>
      </c>
    </row>
    <row r="2740" spans="1:10" x14ac:dyDescent="0.25">
      <c r="A2740" t="s">
        <v>95</v>
      </c>
      <c r="B2740" t="s">
        <v>144</v>
      </c>
      <c r="C2740" s="7" t="s">
        <v>1</v>
      </c>
      <c r="D2740" t="s">
        <v>18</v>
      </c>
      <c r="E2740" t="s">
        <v>35</v>
      </c>
      <c r="F2740" t="s">
        <v>146</v>
      </c>
      <c r="G2740">
        <v>2016</v>
      </c>
      <c r="H2740" s="9">
        <v>5.1464962032199997E-5</v>
      </c>
      <c r="I2740" s="9">
        <v>5.8590506372200003E-5</v>
      </c>
      <c r="J2740" s="9">
        <v>4.5450802081200001E-5</v>
      </c>
    </row>
    <row r="2741" spans="1:10" x14ac:dyDescent="0.25">
      <c r="A2741" t="s">
        <v>95</v>
      </c>
      <c r="B2741" t="s">
        <v>144</v>
      </c>
      <c r="C2741" s="7" t="s">
        <v>3</v>
      </c>
      <c r="D2741" t="s">
        <v>18</v>
      </c>
      <c r="E2741" t="s">
        <v>35</v>
      </c>
      <c r="F2741" t="s">
        <v>146</v>
      </c>
      <c r="G2741">
        <v>2016</v>
      </c>
      <c r="H2741" s="9">
        <v>3.7168348262500002E-5</v>
      </c>
      <c r="I2741" s="9">
        <v>4.3744576894400001E-5</v>
      </c>
      <c r="J2741" s="9">
        <v>3.2411278008200003E-5</v>
      </c>
    </row>
    <row r="2742" spans="1:10" x14ac:dyDescent="0.25">
      <c r="A2742" t="s">
        <v>95</v>
      </c>
      <c r="B2742" t="s">
        <v>144</v>
      </c>
      <c r="C2742" s="7" t="s">
        <v>1</v>
      </c>
      <c r="D2742" t="s">
        <v>18</v>
      </c>
      <c r="E2742" t="s">
        <v>35</v>
      </c>
      <c r="F2742" t="s">
        <v>7</v>
      </c>
      <c r="G2742">
        <v>2016</v>
      </c>
      <c r="H2742" s="9">
        <v>0.482158278903</v>
      </c>
      <c r="I2742" s="9">
        <v>0.65845355834499997</v>
      </c>
      <c r="J2742" s="9">
        <v>0.34029806121099998</v>
      </c>
    </row>
    <row r="2743" spans="1:10" x14ac:dyDescent="0.25">
      <c r="A2743" t="s">
        <v>95</v>
      </c>
      <c r="B2743" t="s">
        <v>144</v>
      </c>
      <c r="C2743" s="7" t="s">
        <v>3</v>
      </c>
      <c r="D2743" t="s">
        <v>18</v>
      </c>
      <c r="E2743" t="s">
        <v>35</v>
      </c>
      <c r="F2743" t="s">
        <v>7</v>
      </c>
      <c r="G2743">
        <v>2016</v>
      </c>
      <c r="H2743" s="9">
        <v>0.43805767727699901</v>
      </c>
      <c r="I2743" s="9">
        <v>0.60668491179499995</v>
      </c>
      <c r="J2743" s="9">
        <v>0.30956974860300002</v>
      </c>
    </row>
    <row r="2744" spans="1:10" x14ac:dyDescent="0.25">
      <c r="A2744" t="s">
        <v>95</v>
      </c>
      <c r="B2744" t="s">
        <v>144</v>
      </c>
      <c r="C2744" s="7" t="s">
        <v>1</v>
      </c>
      <c r="D2744" t="s">
        <v>19</v>
      </c>
      <c r="E2744" t="s">
        <v>35</v>
      </c>
      <c r="F2744" t="s">
        <v>97</v>
      </c>
      <c r="G2744">
        <v>2016</v>
      </c>
      <c r="H2744" s="9">
        <v>4.5749272758000004</v>
      </c>
      <c r="I2744" s="9">
        <v>6.2436699647099996</v>
      </c>
      <c r="J2744" s="9">
        <v>3.2168506435499999</v>
      </c>
    </row>
    <row r="2745" spans="1:10" x14ac:dyDescent="0.25">
      <c r="A2745" t="s">
        <v>95</v>
      </c>
      <c r="B2745" t="s">
        <v>144</v>
      </c>
      <c r="C2745" s="7" t="s">
        <v>3</v>
      </c>
      <c r="D2745" t="s">
        <v>19</v>
      </c>
      <c r="E2745" t="s">
        <v>35</v>
      </c>
      <c r="F2745" t="s">
        <v>97</v>
      </c>
      <c r="G2745">
        <v>2016</v>
      </c>
      <c r="H2745" s="9">
        <v>4.2669160268799997</v>
      </c>
      <c r="I2745" s="9">
        <v>5.7731102680399999</v>
      </c>
      <c r="J2745" s="9">
        <v>3.0413136866100001</v>
      </c>
    </row>
    <row r="2746" spans="1:10" x14ac:dyDescent="0.25">
      <c r="A2746" t="s">
        <v>95</v>
      </c>
      <c r="B2746" t="s">
        <v>144</v>
      </c>
      <c r="C2746" s="7" t="s">
        <v>1</v>
      </c>
      <c r="D2746" t="s">
        <v>19</v>
      </c>
      <c r="E2746" t="s">
        <v>35</v>
      </c>
      <c r="F2746" t="s">
        <v>146</v>
      </c>
      <c r="G2746">
        <v>2016</v>
      </c>
      <c r="H2746" s="9">
        <v>1.01633762142E-4</v>
      </c>
      <c r="I2746" s="9">
        <v>1.1862906982299999E-4</v>
      </c>
      <c r="J2746" s="9">
        <v>8.9144399405400001E-5</v>
      </c>
    </row>
    <row r="2747" spans="1:10" x14ac:dyDescent="0.25">
      <c r="A2747" t="s">
        <v>95</v>
      </c>
      <c r="B2747" t="s">
        <v>144</v>
      </c>
      <c r="C2747" s="7" t="s">
        <v>3</v>
      </c>
      <c r="D2747" t="s">
        <v>19</v>
      </c>
      <c r="E2747" t="s">
        <v>35</v>
      </c>
      <c r="F2747" t="s">
        <v>146</v>
      </c>
      <c r="G2747">
        <v>2016</v>
      </c>
      <c r="H2747" s="9">
        <v>7.9777883294499994E-5</v>
      </c>
      <c r="I2747" s="9">
        <v>9.1234161307100002E-5</v>
      </c>
      <c r="J2747" s="9">
        <v>7.0413209576699993E-5</v>
      </c>
    </row>
    <row r="2748" spans="1:10" x14ac:dyDescent="0.25">
      <c r="A2748" t="s">
        <v>95</v>
      </c>
      <c r="B2748" t="s">
        <v>144</v>
      </c>
      <c r="C2748" s="7" t="s">
        <v>1</v>
      </c>
      <c r="D2748" t="s">
        <v>19</v>
      </c>
      <c r="E2748" t="s">
        <v>35</v>
      </c>
      <c r="F2748" t="s">
        <v>7</v>
      </c>
      <c r="G2748">
        <v>2016</v>
      </c>
      <c r="H2748" s="9">
        <v>1.03800985354</v>
      </c>
      <c r="I2748" s="9">
        <v>1.4166325615499999</v>
      </c>
      <c r="J2748" s="9">
        <v>0.72987447975999997</v>
      </c>
    </row>
    <row r="2749" spans="1:10" x14ac:dyDescent="0.25">
      <c r="A2749" t="s">
        <v>95</v>
      </c>
      <c r="B2749" t="s">
        <v>144</v>
      </c>
      <c r="C2749" s="7" t="s">
        <v>3</v>
      </c>
      <c r="D2749" t="s">
        <v>19</v>
      </c>
      <c r="E2749" t="s">
        <v>35</v>
      </c>
      <c r="F2749" t="s">
        <v>7</v>
      </c>
      <c r="G2749">
        <v>2016</v>
      </c>
      <c r="H2749" s="9">
        <v>1.0137238388000001</v>
      </c>
      <c r="I2749" s="9">
        <v>1.37156191167</v>
      </c>
      <c r="J2749" s="9">
        <v>0.72254812749399999</v>
      </c>
    </row>
    <row r="2750" spans="1:10" x14ac:dyDescent="0.25">
      <c r="A2750" t="s">
        <v>95</v>
      </c>
      <c r="B2750" t="s">
        <v>144</v>
      </c>
      <c r="C2750" s="7" t="s">
        <v>1</v>
      </c>
      <c r="D2750" t="s">
        <v>20</v>
      </c>
      <c r="E2750" t="s">
        <v>35</v>
      </c>
      <c r="F2750" t="s">
        <v>97</v>
      </c>
      <c r="G2750">
        <v>2016</v>
      </c>
      <c r="H2750" s="9">
        <v>8.9943420466999999</v>
      </c>
      <c r="I2750" s="9">
        <v>12.227215208900001</v>
      </c>
      <c r="J2750" s="9">
        <v>6.4461967997</v>
      </c>
    </row>
    <row r="2751" spans="1:10" x14ac:dyDescent="0.25">
      <c r="A2751" t="s">
        <v>95</v>
      </c>
      <c r="B2751" t="s">
        <v>144</v>
      </c>
      <c r="C2751" s="7" t="s">
        <v>3</v>
      </c>
      <c r="D2751" t="s">
        <v>20</v>
      </c>
      <c r="E2751" t="s">
        <v>35</v>
      </c>
      <c r="F2751" t="s">
        <v>97</v>
      </c>
      <c r="G2751">
        <v>2016</v>
      </c>
      <c r="H2751" s="9">
        <v>7.6244774153800003</v>
      </c>
      <c r="I2751" s="9">
        <v>10.5464879287</v>
      </c>
      <c r="J2751" s="9">
        <v>5.3671119366799998</v>
      </c>
    </row>
    <row r="2752" spans="1:10" x14ac:dyDescent="0.25">
      <c r="A2752" t="s">
        <v>95</v>
      </c>
      <c r="B2752" t="s">
        <v>144</v>
      </c>
      <c r="C2752" s="7" t="s">
        <v>1</v>
      </c>
      <c r="D2752" t="s">
        <v>20</v>
      </c>
      <c r="E2752" t="s">
        <v>35</v>
      </c>
      <c r="F2752" t="s">
        <v>146</v>
      </c>
      <c r="G2752">
        <v>2016</v>
      </c>
      <c r="H2752" s="9">
        <v>2.28925469495E-4</v>
      </c>
      <c r="I2752" s="9">
        <v>2.6292701617599998E-4</v>
      </c>
      <c r="J2752" s="9">
        <v>1.9987878621499999E-4</v>
      </c>
    </row>
    <row r="2753" spans="1:10" x14ac:dyDescent="0.25">
      <c r="A2753" t="s">
        <v>95</v>
      </c>
      <c r="B2753" t="s">
        <v>144</v>
      </c>
      <c r="C2753" s="7" t="s">
        <v>3</v>
      </c>
      <c r="D2753" t="s">
        <v>20</v>
      </c>
      <c r="E2753" t="s">
        <v>35</v>
      </c>
      <c r="F2753" t="s">
        <v>146</v>
      </c>
      <c r="G2753">
        <v>2016</v>
      </c>
      <c r="H2753" s="9">
        <v>1.66368885287E-4</v>
      </c>
      <c r="I2753" s="9">
        <v>1.94908661754E-4</v>
      </c>
      <c r="J2753" s="9">
        <v>1.4384909880000001E-4</v>
      </c>
    </row>
    <row r="2754" spans="1:10" x14ac:dyDescent="0.25">
      <c r="A2754" t="s">
        <v>95</v>
      </c>
      <c r="B2754" t="s">
        <v>144</v>
      </c>
      <c r="C2754" s="7" t="s">
        <v>1</v>
      </c>
      <c r="D2754" t="s">
        <v>20</v>
      </c>
      <c r="E2754" t="s">
        <v>35</v>
      </c>
      <c r="F2754" t="s">
        <v>7</v>
      </c>
      <c r="G2754">
        <v>2016</v>
      </c>
      <c r="H2754" s="9">
        <v>2.4804423412599998</v>
      </c>
      <c r="I2754" s="9">
        <v>3.37199788071</v>
      </c>
      <c r="J2754" s="9">
        <v>1.77771974859999</v>
      </c>
    </row>
    <row r="2755" spans="1:10" x14ac:dyDescent="0.25">
      <c r="A2755" t="s">
        <v>95</v>
      </c>
      <c r="B2755" t="s">
        <v>144</v>
      </c>
      <c r="C2755" s="7" t="s">
        <v>3</v>
      </c>
      <c r="D2755" t="s">
        <v>20</v>
      </c>
      <c r="E2755" t="s">
        <v>35</v>
      </c>
      <c r="F2755" t="s">
        <v>7</v>
      </c>
      <c r="G2755">
        <v>2016</v>
      </c>
      <c r="H2755" s="9">
        <v>2.2288742266699999</v>
      </c>
      <c r="I2755" s="9">
        <v>3.0830696774999899</v>
      </c>
      <c r="J2755" s="9">
        <v>1.5689753953700001</v>
      </c>
    </row>
    <row r="2756" spans="1:10" x14ac:dyDescent="0.25">
      <c r="A2756" t="s">
        <v>95</v>
      </c>
      <c r="B2756" t="s">
        <v>144</v>
      </c>
      <c r="C2756" s="7" t="s">
        <v>1</v>
      </c>
      <c r="D2756" t="s">
        <v>21</v>
      </c>
      <c r="E2756" t="s">
        <v>35</v>
      </c>
      <c r="F2756" t="s">
        <v>97</v>
      </c>
      <c r="G2756">
        <v>2016</v>
      </c>
      <c r="H2756" s="9">
        <v>18.4912100118</v>
      </c>
      <c r="I2756" s="9">
        <v>24.846881950299998</v>
      </c>
      <c r="J2756" s="9">
        <v>13.1880562805</v>
      </c>
    </row>
    <row r="2757" spans="1:10" x14ac:dyDescent="0.25">
      <c r="A2757" t="s">
        <v>95</v>
      </c>
      <c r="B2757" t="s">
        <v>144</v>
      </c>
      <c r="C2757" s="7" t="s">
        <v>3</v>
      </c>
      <c r="D2757" t="s">
        <v>21</v>
      </c>
      <c r="E2757" t="s">
        <v>35</v>
      </c>
      <c r="F2757" t="s">
        <v>97</v>
      </c>
      <c r="G2757">
        <v>2016</v>
      </c>
      <c r="H2757" s="9">
        <v>17.148535902700001</v>
      </c>
      <c r="I2757" s="9">
        <v>23.023808319499999</v>
      </c>
      <c r="J2757" s="9">
        <v>12.2746227237</v>
      </c>
    </row>
    <row r="2758" spans="1:10" x14ac:dyDescent="0.25">
      <c r="A2758" t="s">
        <v>95</v>
      </c>
      <c r="B2758" t="s">
        <v>144</v>
      </c>
      <c r="C2758" s="7" t="s">
        <v>1</v>
      </c>
      <c r="D2758" t="s">
        <v>21</v>
      </c>
      <c r="E2758" t="s">
        <v>35</v>
      </c>
      <c r="F2758" t="s">
        <v>146</v>
      </c>
      <c r="G2758">
        <v>2016</v>
      </c>
      <c r="H2758" s="9">
        <v>4.6987704276800003E-4</v>
      </c>
      <c r="I2758" s="9">
        <v>5.4054794441699995E-4</v>
      </c>
      <c r="J2758" s="9">
        <v>4.1197811165399997E-4</v>
      </c>
    </row>
    <row r="2759" spans="1:10" x14ac:dyDescent="0.25">
      <c r="A2759" t="s">
        <v>95</v>
      </c>
      <c r="B2759" t="s">
        <v>144</v>
      </c>
      <c r="C2759" s="7" t="s">
        <v>3</v>
      </c>
      <c r="D2759" t="s">
        <v>21</v>
      </c>
      <c r="E2759" t="s">
        <v>35</v>
      </c>
      <c r="F2759" t="s">
        <v>146</v>
      </c>
      <c r="G2759">
        <v>2016</v>
      </c>
      <c r="H2759" s="9">
        <v>3.6533512751599998E-4</v>
      </c>
      <c r="I2759" s="9">
        <v>4.15779521211E-4</v>
      </c>
      <c r="J2759" s="9">
        <v>3.2245739016099998E-4</v>
      </c>
    </row>
    <row r="2760" spans="1:10" x14ac:dyDescent="0.25">
      <c r="A2760" t="s">
        <v>95</v>
      </c>
      <c r="B2760" t="s">
        <v>144</v>
      </c>
      <c r="C2760" s="7" t="s">
        <v>1</v>
      </c>
      <c r="D2760" t="s">
        <v>21</v>
      </c>
      <c r="E2760" t="s">
        <v>35</v>
      </c>
      <c r="F2760" t="s">
        <v>7</v>
      </c>
      <c r="G2760">
        <v>2016</v>
      </c>
      <c r="H2760" s="9">
        <v>5.4506153165599898</v>
      </c>
      <c r="I2760" s="9">
        <v>7.3240634463899896</v>
      </c>
      <c r="J2760" s="9">
        <v>3.8874157782299998</v>
      </c>
    </row>
    <row r="2761" spans="1:10" x14ac:dyDescent="0.25">
      <c r="A2761" t="s">
        <v>95</v>
      </c>
      <c r="B2761" t="s">
        <v>144</v>
      </c>
      <c r="C2761" s="7" t="s">
        <v>3</v>
      </c>
      <c r="D2761" t="s">
        <v>21</v>
      </c>
      <c r="E2761" t="s">
        <v>35</v>
      </c>
      <c r="F2761" t="s">
        <v>7</v>
      </c>
      <c r="G2761">
        <v>2016</v>
      </c>
      <c r="H2761" s="9">
        <v>5.2160733778099999</v>
      </c>
      <c r="I2761" s="9">
        <v>7.00315608937</v>
      </c>
      <c r="J2761" s="9">
        <v>3.7335742931699998</v>
      </c>
    </row>
    <row r="2762" spans="1:10" x14ac:dyDescent="0.25">
      <c r="A2762" t="s">
        <v>95</v>
      </c>
      <c r="B2762" t="s">
        <v>144</v>
      </c>
      <c r="C2762" s="7" t="s">
        <v>1</v>
      </c>
      <c r="D2762" t="s">
        <v>22</v>
      </c>
      <c r="E2762" t="s">
        <v>35</v>
      </c>
      <c r="F2762" t="s">
        <v>97</v>
      </c>
      <c r="G2762">
        <v>2016</v>
      </c>
      <c r="H2762" s="9">
        <v>31.151387369999998</v>
      </c>
      <c r="I2762" s="9">
        <v>42.068377699800003</v>
      </c>
      <c r="J2762" s="9">
        <v>22.467219885999999</v>
      </c>
    </row>
    <row r="2763" spans="1:10" x14ac:dyDescent="0.25">
      <c r="A2763" t="s">
        <v>95</v>
      </c>
      <c r="B2763" t="s">
        <v>144</v>
      </c>
      <c r="C2763" s="7" t="s">
        <v>3</v>
      </c>
      <c r="D2763" t="s">
        <v>22</v>
      </c>
      <c r="E2763" t="s">
        <v>35</v>
      </c>
      <c r="F2763" t="s">
        <v>97</v>
      </c>
      <c r="G2763">
        <v>2016</v>
      </c>
      <c r="H2763" s="9">
        <v>27.329658772599998</v>
      </c>
      <c r="I2763" s="9">
        <v>36.822505796999998</v>
      </c>
      <c r="J2763" s="9">
        <v>19.520274066100001</v>
      </c>
    </row>
    <row r="2764" spans="1:10" x14ac:dyDescent="0.25">
      <c r="A2764" t="s">
        <v>95</v>
      </c>
      <c r="B2764" t="s">
        <v>144</v>
      </c>
      <c r="C2764" s="7" t="s">
        <v>1</v>
      </c>
      <c r="D2764" t="s">
        <v>22</v>
      </c>
      <c r="E2764" t="s">
        <v>35</v>
      </c>
      <c r="F2764" t="s">
        <v>146</v>
      </c>
      <c r="G2764">
        <v>2016</v>
      </c>
      <c r="H2764" s="9">
        <v>7.9686875281000005E-4</v>
      </c>
      <c r="I2764" s="9">
        <v>8.9842515999400004E-4</v>
      </c>
      <c r="J2764" s="9">
        <v>7.0924444226600001E-4</v>
      </c>
    </row>
    <row r="2765" spans="1:10" x14ac:dyDescent="0.25">
      <c r="A2765" t="s">
        <v>95</v>
      </c>
      <c r="B2765" t="s">
        <v>144</v>
      </c>
      <c r="C2765" s="7" t="s">
        <v>3</v>
      </c>
      <c r="D2765" t="s">
        <v>22</v>
      </c>
      <c r="E2765" t="s">
        <v>35</v>
      </c>
      <c r="F2765" t="s">
        <v>146</v>
      </c>
      <c r="G2765">
        <v>2016</v>
      </c>
      <c r="H2765" s="9">
        <v>5.7929839739800004E-4</v>
      </c>
      <c r="I2765" s="9">
        <v>6.5045753299599999E-4</v>
      </c>
      <c r="J2765" s="9">
        <v>5.1222363298699997E-4</v>
      </c>
    </row>
    <row r="2766" spans="1:10" x14ac:dyDescent="0.25">
      <c r="A2766" t="s">
        <v>95</v>
      </c>
      <c r="B2766" t="s">
        <v>144</v>
      </c>
      <c r="C2766" s="7" t="s">
        <v>1</v>
      </c>
      <c r="D2766" t="s">
        <v>22</v>
      </c>
      <c r="E2766" t="s">
        <v>35</v>
      </c>
      <c r="F2766" t="s">
        <v>7</v>
      </c>
      <c r="G2766">
        <v>2016</v>
      </c>
      <c r="H2766" s="9">
        <v>9.9218219981699995</v>
      </c>
      <c r="I2766" s="9">
        <v>13.3989202578</v>
      </c>
      <c r="J2766" s="9">
        <v>7.1558853496599903</v>
      </c>
    </row>
    <row r="2767" spans="1:10" x14ac:dyDescent="0.25">
      <c r="A2767" t="s">
        <v>95</v>
      </c>
      <c r="B2767" t="s">
        <v>144</v>
      </c>
      <c r="C2767" s="7" t="s">
        <v>3</v>
      </c>
      <c r="D2767" t="s">
        <v>22</v>
      </c>
      <c r="E2767" t="s">
        <v>35</v>
      </c>
      <c r="F2767" t="s">
        <v>7</v>
      </c>
      <c r="G2767">
        <v>2016</v>
      </c>
      <c r="H2767" s="9">
        <v>8.6274398354999899</v>
      </c>
      <c r="I2767" s="9">
        <v>11.6241463532</v>
      </c>
      <c r="J2767" s="9">
        <v>6.1621695125800002</v>
      </c>
    </row>
    <row r="2768" spans="1:10" x14ac:dyDescent="0.25">
      <c r="A2768" t="s">
        <v>95</v>
      </c>
      <c r="B2768" t="s">
        <v>144</v>
      </c>
      <c r="C2768" s="7" t="s">
        <v>1</v>
      </c>
      <c r="D2768" t="s">
        <v>23</v>
      </c>
      <c r="E2768" t="s">
        <v>35</v>
      </c>
      <c r="F2768" t="s">
        <v>97</v>
      </c>
      <c r="G2768">
        <v>2016</v>
      </c>
      <c r="H2768" s="9">
        <v>48.286776894699997</v>
      </c>
      <c r="I2768" s="9">
        <v>64.799520632500005</v>
      </c>
      <c r="J2768" s="9">
        <v>35.110205851899998</v>
      </c>
    </row>
    <row r="2769" spans="1:10" x14ac:dyDescent="0.25">
      <c r="A2769" t="s">
        <v>95</v>
      </c>
      <c r="B2769" t="s">
        <v>144</v>
      </c>
      <c r="C2769" s="7" t="s">
        <v>3</v>
      </c>
      <c r="D2769" t="s">
        <v>23</v>
      </c>
      <c r="E2769" t="s">
        <v>35</v>
      </c>
      <c r="F2769" t="s">
        <v>97</v>
      </c>
      <c r="G2769">
        <v>2016</v>
      </c>
      <c r="H2769" s="9">
        <v>39.992723843</v>
      </c>
      <c r="I2769" s="9">
        <v>53.821001291599998</v>
      </c>
      <c r="J2769" s="9">
        <v>28.132123951099999</v>
      </c>
    </row>
    <row r="2770" spans="1:10" x14ac:dyDescent="0.25">
      <c r="A2770" t="s">
        <v>95</v>
      </c>
      <c r="B2770" t="s">
        <v>144</v>
      </c>
      <c r="C2770" s="7" t="s">
        <v>1</v>
      </c>
      <c r="D2770" t="s">
        <v>23</v>
      </c>
      <c r="E2770" t="s">
        <v>35</v>
      </c>
      <c r="F2770" t="s">
        <v>146</v>
      </c>
      <c r="G2770">
        <v>2016</v>
      </c>
      <c r="H2770" s="9">
        <v>1.3574913149699999E-3</v>
      </c>
      <c r="I2770" s="9">
        <v>1.57528876867E-3</v>
      </c>
      <c r="J2770" s="9">
        <v>1.179391416E-3</v>
      </c>
    </row>
    <row r="2771" spans="1:10" x14ac:dyDescent="0.25">
      <c r="A2771" t="s">
        <v>95</v>
      </c>
      <c r="B2771" t="s">
        <v>144</v>
      </c>
      <c r="C2771" s="7" t="s">
        <v>3</v>
      </c>
      <c r="D2771" t="s">
        <v>23</v>
      </c>
      <c r="E2771" t="s">
        <v>35</v>
      </c>
      <c r="F2771" t="s">
        <v>146</v>
      </c>
      <c r="G2771">
        <v>2016</v>
      </c>
      <c r="H2771" s="9">
        <v>9.5961756943799997E-4</v>
      </c>
      <c r="I2771" s="9">
        <v>1.0933439652099999E-3</v>
      </c>
      <c r="J2771" s="9">
        <v>8.3984752325900005E-4</v>
      </c>
    </row>
    <row r="2772" spans="1:10" x14ac:dyDescent="0.25">
      <c r="A2772" t="s">
        <v>95</v>
      </c>
      <c r="B2772" t="s">
        <v>144</v>
      </c>
      <c r="C2772" s="7" t="s">
        <v>1</v>
      </c>
      <c r="D2772" t="s">
        <v>23</v>
      </c>
      <c r="E2772" t="s">
        <v>35</v>
      </c>
      <c r="F2772" t="s">
        <v>7</v>
      </c>
      <c r="G2772">
        <v>2016</v>
      </c>
      <c r="H2772" s="9">
        <v>18.3978310826</v>
      </c>
      <c r="I2772" s="9">
        <v>24.689381058199999</v>
      </c>
      <c r="J2772" s="9">
        <v>13.377402222200001</v>
      </c>
    </row>
    <row r="2773" spans="1:10" x14ac:dyDescent="0.25">
      <c r="A2773" t="s">
        <v>95</v>
      </c>
      <c r="B2773" t="s">
        <v>144</v>
      </c>
      <c r="C2773" s="7" t="s">
        <v>3</v>
      </c>
      <c r="D2773" t="s">
        <v>23</v>
      </c>
      <c r="E2773" t="s">
        <v>35</v>
      </c>
      <c r="F2773" t="s">
        <v>7</v>
      </c>
      <c r="G2773">
        <v>2016</v>
      </c>
      <c r="H2773" s="9">
        <v>14.8079812832</v>
      </c>
      <c r="I2773" s="9">
        <v>19.928134500199999</v>
      </c>
      <c r="J2773" s="9">
        <v>10.4163939061</v>
      </c>
    </row>
    <row r="2774" spans="1:10" x14ac:dyDescent="0.25">
      <c r="A2774" t="s">
        <v>95</v>
      </c>
      <c r="B2774" t="s">
        <v>144</v>
      </c>
      <c r="C2774" s="7" t="s">
        <v>1</v>
      </c>
      <c r="D2774" t="s">
        <v>24</v>
      </c>
      <c r="E2774" t="s">
        <v>35</v>
      </c>
      <c r="F2774" t="s">
        <v>97</v>
      </c>
      <c r="G2774">
        <v>2016</v>
      </c>
      <c r="H2774" s="9">
        <v>68.717468992999997</v>
      </c>
      <c r="I2774" s="9">
        <v>90.398890679700003</v>
      </c>
      <c r="J2774" s="9">
        <v>49.468548489600003</v>
      </c>
    </row>
    <row r="2775" spans="1:10" x14ac:dyDescent="0.25">
      <c r="A2775" t="s">
        <v>95</v>
      </c>
      <c r="B2775" t="s">
        <v>144</v>
      </c>
      <c r="C2775" s="7" t="s">
        <v>3</v>
      </c>
      <c r="D2775" t="s">
        <v>24</v>
      </c>
      <c r="E2775" t="s">
        <v>35</v>
      </c>
      <c r="F2775" t="s">
        <v>97</v>
      </c>
      <c r="G2775">
        <v>2016</v>
      </c>
      <c r="H2775" s="9">
        <v>45.818985009599999</v>
      </c>
      <c r="I2775" s="9">
        <v>62.498064212000003</v>
      </c>
      <c r="J2775" s="9">
        <v>32.728361234300003</v>
      </c>
    </row>
    <row r="2776" spans="1:10" x14ac:dyDescent="0.25">
      <c r="A2776" t="s">
        <v>95</v>
      </c>
      <c r="B2776" t="s">
        <v>144</v>
      </c>
      <c r="C2776" s="7" t="s">
        <v>1</v>
      </c>
      <c r="D2776" t="s">
        <v>24</v>
      </c>
      <c r="E2776" t="s">
        <v>35</v>
      </c>
      <c r="F2776" t="s">
        <v>146</v>
      </c>
      <c r="G2776">
        <v>2016</v>
      </c>
      <c r="H2776" s="9">
        <v>2.210743714E-3</v>
      </c>
      <c r="I2776" s="9">
        <v>2.50209650434E-3</v>
      </c>
      <c r="J2776" s="9">
        <v>1.94070712672E-3</v>
      </c>
    </row>
    <row r="2777" spans="1:10" x14ac:dyDescent="0.25">
      <c r="A2777" t="s">
        <v>95</v>
      </c>
      <c r="B2777" t="s">
        <v>144</v>
      </c>
      <c r="C2777" s="7" t="s">
        <v>3</v>
      </c>
      <c r="D2777" t="s">
        <v>24</v>
      </c>
      <c r="E2777" t="s">
        <v>35</v>
      </c>
      <c r="F2777" t="s">
        <v>146</v>
      </c>
      <c r="G2777">
        <v>2016</v>
      </c>
      <c r="H2777" s="9">
        <v>1.32821018302E-3</v>
      </c>
      <c r="I2777" s="9">
        <v>1.55382951866E-3</v>
      </c>
      <c r="J2777" s="9">
        <v>1.1453515208700001E-3</v>
      </c>
    </row>
    <row r="2778" spans="1:10" x14ac:dyDescent="0.25">
      <c r="A2778" t="s">
        <v>95</v>
      </c>
      <c r="B2778" t="s">
        <v>144</v>
      </c>
      <c r="C2778" s="7" t="s">
        <v>1</v>
      </c>
      <c r="D2778" t="s">
        <v>24</v>
      </c>
      <c r="E2778" t="s">
        <v>35</v>
      </c>
      <c r="F2778" t="s">
        <v>7</v>
      </c>
      <c r="G2778">
        <v>2016</v>
      </c>
      <c r="H2778" s="9">
        <v>32.8929428828</v>
      </c>
      <c r="I2778" s="9">
        <v>43.271173856799997</v>
      </c>
      <c r="J2778" s="9">
        <v>23.679075551099999</v>
      </c>
    </row>
    <row r="2779" spans="1:10" x14ac:dyDescent="0.25">
      <c r="A2779" t="s">
        <v>95</v>
      </c>
      <c r="B2779" t="s">
        <v>144</v>
      </c>
      <c r="C2779" s="7" t="s">
        <v>3</v>
      </c>
      <c r="D2779" t="s">
        <v>24</v>
      </c>
      <c r="E2779" t="s">
        <v>35</v>
      </c>
      <c r="F2779" t="s">
        <v>7</v>
      </c>
      <c r="G2779">
        <v>2016</v>
      </c>
      <c r="H2779" s="9">
        <v>21.390011487500001</v>
      </c>
      <c r="I2779" s="9">
        <v>29.176427874999899</v>
      </c>
      <c r="J2779" s="9">
        <v>15.2788199612</v>
      </c>
    </row>
    <row r="2780" spans="1:10" x14ac:dyDescent="0.25">
      <c r="A2780" t="s">
        <v>95</v>
      </c>
      <c r="B2780" t="s">
        <v>144</v>
      </c>
      <c r="C2780" s="7" t="s">
        <v>1</v>
      </c>
      <c r="D2780" t="s">
        <v>25</v>
      </c>
      <c r="E2780" t="s">
        <v>35</v>
      </c>
      <c r="F2780" t="s">
        <v>97</v>
      </c>
      <c r="G2780">
        <v>2016</v>
      </c>
      <c r="H2780" s="9">
        <v>88.377998355399995</v>
      </c>
      <c r="I2780" s="9">
        <v>116.999025187</v>
      </c>
      <c r="J2780" s="9">
        <v>63.893157432999999</v>
      </c>
    </row>
    <row r="2781" spans="1:10" x14ac:dyDescent="0.25">
      <c r="A2781" t="s">
        <v>95</v>
      </c>
      <c r="B2781" t="s">
        <v>144</v>
      </c>
      <c r="C2781" s="7" t="s">
        <v>3</v>
      </c>
      <c r="D2781" t="s">
        <v>25</v>
      </c>
      <c r="E2781" t="s">
        <v>35</v>
      </c>
      <c r="F2781" t="s">
        <v>97</v>
      </c>
      <c r="G2781">
        <v>2016</v>
      </c>
      <c r="H2781" s="9">
        <v>58.395621674300003</v>
      </c>
      <c r="I2781" s="9">
        <v>78.428222485899994</v>
      </c>
      <c r="J2781" s="9">
        <v>41.818911544000002</v>
      </c>
    </row>
    <row r="2782" spans="1:10" x14ac:dyDescent="0.25">
      <c r="A2782" t="s">
        <v>95</v>
      </c>
      <c r="B2782" t="s">
        <v>144</v>
      </c>
      <c r="C2782" s="7" t="s">
        <v>1</v>
      </c>
      <c r="D2782" t="s">
        <v>25</v>
      </c>
      <c r="E2782" t="s">
        <v>35</v>
      </c>
      <c r="F2782" t="s">
        <v>146</v>
      </c>
      <c r="G2782">
        <v>2016</v>
      </c>
      <c r="H2782" s="9">
        <v>3.0413902374400001E-3</v>
      </c>
      <c r="I2782" s="9">
        <v>3.4604603507500001E-3</v>
      </c>
      <c r="J2782" s="9">
        <v>2.68444321911E-3</v>
      </c>
    </row>
    <row r="2783" spans="1:10" x14ac:dyDescent="0.25">
      <c r="A2783" t="s">
        <v>95</v>
      </c>
      <c r="B2783" t="s">
        <v>144</v>
      </c>
      <c r="C2783" s="7" t="s">
        <v>3</v>
      </c>
      <c r="D2783" t="s">
        <v>25</v>
      </c>
      <c r="E2783" t="s">
        <v>35</v>
      </c>
      <c r="F2783" t="s">
        <v>146</v>
      </c>
      <c r="G2783">
        <v>2016</v>
      </c>
      <c r="H2783" s="9">
        <v>1.7788910545899999E-3</v>
      </c>
      <c r="I2783" s="9">
        <v>2.0357416243999998E-3</v>
      </c>
      <c r="J2783" s="9">
        <v>1.53942043481E-3</v>
      </c>
    </row>
    <row r="2784" spans="1:10" x14ac:dyDescent="0.25">
      <c r="A2784" t="s">
        <v>95</v>
      </c>
      <c r="B2784" t="s">
        <v>144</v>
      </c>
      <c r="C2784" s="7" t="s">
        <v>1</v>
      </c>
      <c r="D2784" t="s">
        <v>25</v>
      </c>
      <c r="E2784" t="s">
        <v>35</v>
      </c>
      <c r="F2784" t="s">
        <v>7</v>
      </c>
      <c r="G2784">
        <v>2016</v>
      </c>
      <c r="H2784" s="9">
        <v>50.002423253400003</v>
      </c>
      <c r="I2784" s="9">
        <v>66.1956016938</v>
      </c>
      <c r="J2784" s="9">
        <v>36.1494123019</v>
      </c>
    </row>
    <row r="2785" spans="1:10" x14ac:dyDescent="0.25">
      <c r="A2785" t="s">
        <v>95</v>
      </c>
      <c r="B2785" t="s">
        <v>144</v>
      </c>
      <c r="C2785" s="7" t="s">
        <v>3</v>
      </c>
      <c r="D2785" t="s">
        <v>25</v>
      </c>
      <c r="E2785" t="s">
        <v>35</v>
      </c>
      <c r="F2785" t="s">
        <v>7</v>
      </c>
      <c r="G2785">
        <v>2016</v>
      </c>
      <c r="H2785" s="9">
        <v>30.782696895499999</v>
      </c>
      <c r="I2785" s="9">
        <v>41.342691996699998</v>
      </c>
      <c r="J2785" s="9">
        <v>22.044441717599899</v>
      </c>
    </row>
    <row r="2786" spans="1:10" x14ac:dyDescent="0.25">
      <c r="A2786" t="s">
        <v>95</v>
      </c>
      <c r="B2786" t="s">
        <v>144</v>
      </c>
      <c r="C2786" s="7" t="s">
        <v>1</v>
      </c>
      <c r="D2786" t="s">
        <v>26</v>
      </c>
      <c r="E2786" t="s">
        <v>35</v>
      </c>
      <c r="F2786" t="s">
        <v>97</v>
      </c>
      <c r="G2786">
        <v>2016</v>
      </c>
      <c r="H2786" s="9">
        <v>118.441668659</v>
      </c>
      <c r="I2786" s="9">
        <v>155.49285468100001</v>
      </c>
      <c r="J2786" s="9">
        <v>87.190345376899998</v>
      </c>
    </row>
    <row r="2787" spans="1:10" x14ac:dyDescent="0.25">
      <c r="A2787" t="s">
        <v>95</v>
      </c>
      <c r="B2787" t="s">
        <v>144</v>
      </c>
      <c r="C2787" s="7" t="s">
        <v>3</v>
      </c>
      <c r="D2787" t="s">
        <v>26</v>
      </c>
      <c r="E2787" t="s">
        <v>35</v>
      </c>
      <c r="F2787" t="s">
        <v>97</v>
      </c>
      <c r="G2787">
        <v>2016</v>
      </c>
      <c r="H2787" s="9">
        <v>76.402511133399997</v>
      </c>
      <c r="I2787" s="9">
        <v>100.963159339</v>
      </c>
      <c r="J2787" s="9">
        <v>56.363649577499999</v>
      </c>
    </row>
    <row r="2788" spans="1:10" x14ac:dyDescent="0.25">
      <c r="A2788" t="s">
        <v>95</v>
      </c>
      <c r="B2788" t="s">
        <v>144</v>
      </c>
      <c r="C2788" s="7" t="s">
        <v>1</v>
      </c>
      <c r="D2788" t="s">
        <v>26</v>
      </c>
      <c r="E2788" t="s">
        <v>35</v>
      </c>
      <c r="F2788" t="s">
        <v>146</v>
      </c>
      <c r="G2788">
        <v>2016</v>
      </c>
      <c r="H2788" s="9">
        <v>4.0985770391599998E-3</v>
      </c>
      <c r="I2788" s="9">
        <v>4.5717163533699999E-3</v>
      </c>
      <c r="J2788" s="9">
        <v>3.6128543249099999E-3</v>
      </c>
    </row>
    <row r="2789" spans="1:10" x14ac:dyDescent="0.25">
      <c r="A2789" t="s">
        <v>95</v>
      </c>
      <c r="B2789" t="s">
        <v>144</v>
      </c>
      <c r="C2789" s="7" t="s">
        <v>3</v>
      </c>
      <c r="D2789" t="s">
        <v>26</v>
      </c>
      <c r="E2789" t="s">
        <v>35</v>
      </c>
      <c r="F2789" t="s">
        <v>146</v>
      </c>
      <c r="G2789">
        <v>2016</v>
      </c>
      <c r="H2789" s="9">
        <v>2.3355371768499999E-3</v>
      </c>
      <c r="I2789" s="9">
        <v>2.6511184664800001E-3</v>
      </c>
      <c r="J2789" s="9">
        <v>2.0685652876600001E-3</v>
      </c>
    </row>
    <row r="2790" spans="1:10" x14ac:dyDescent="0.25">
      <c r="A2790" t="s">
        <v>95</v>
      </c>
      <c r="B2790" t="s">
        <v>144</v>
      </c>
      <c r="C2790" s="7" t="s">
        <v>1</v>
      </c>
      <c r="D2790" t="s">
        <v>26</v>
      </c>
      <c r="E2790" t="s">
        <v>35</v>
      </c>
      <c r="F2790" t="s">
        <v>7</v>
      </c>
      <c r="G2790">
        <v>2016</v>
      </c>
      <c r="H2790" s="9">
        <v>76.413254085000005</v>
      </c>
      <c r="I2790" s="9">
        <v>100.31701805399901</v>
      </c>
      <c r="J2790" s="9">
        <v>56.251301509699999</v>
      </c>
    </row>
    <row r="2791" spans="1:10" x14ac:dyDescent="0.25">
      <c r="A2791" t="s">
        <v>95</v>
      </c>
      <c r="B2791" t="s">
        <v>144</v>
      </c>
      <c r="C2791" s="7" t="s">
        <v>3</v>
      </c>
      <c r="D2791" t="s">
        <v>26</v>
      </c>
      <c r="E2791" t="s">
        <v>35</v>
      </c>
      <c r="F2791" t="s">
        <v>7</v>
      </c>
      <c r="G2791">
        <v>2016</v>
      </c>
      <c r="H2791" s="9">
        <v>45.090305179600001</v>
      </c>
      <c r="I2791" s="9">
        <v>59.585209948500001</v>
      </c>
      <c r="J2791" s="9">
        <v>33.264013483099902</v>
      </c>
    </row>
    <row r="2792" spans="1:10" x14ac:dyDescent="0.25">
      <c r="A2792" t="s">
        <v>95</v>
      </c>
      <c r="B2792" t="s">
        <v>144</v>
      </c>
      <c r="C2792" s="7" t="s">
        <v>1</v>
      </c>
      <c r="D2792" t="s">
        <v>27</v>
      </c>
      <c r="E2792" t="s">
        <v>35</v>
      </c>
      <c r="F2792" t="s">
        <v>97</v>
      </c>
      <c r="G2792">
        <v>2016</v>
      </c>
      <c r="H2792" s="9">
        <v>104.249208865</v>
      </c>
      <c r="I2792" s="9">
        <v>134.227401023</v>
      </c>
      <c r="J2792" s="9">
        <v>77.012037771600006</v>
      </c>
    </row>
    <row r="2793" spans="1:10" x14ac:dyDescent="0.25">
      <c r="A2793" t="s">
        <v>95</v>
      </c>
      <c r="B2793" t="s">
        <v>144</v>
      </c>
      <c r="C2793" s="7" t="s">
        <v>3</v>
      </c>
      <c r="D2793" t="s">
        <v>27</v>
      </c>
      <c r="E2793" t="s">
        <v>35</v>
      </c>
      <c r="F2793" t="s">
        <v>97</v>
      </c>
      <c r="G2793">
        <v>2016</v>
      </c>
      <c r="H2793" s="9">
        <v>69.785845368799997</v>
      </c>
      <c r="I2793" s="9">
        <v>91.143555554299994</v>
      </c>
      <c r="J2793" s="9">
        <v>52.0879747563</v>
      </c>
    </row>
    <row r="2794" spans="1:10" x14ac:dyDescent="0.25">
      <c r="A2794" t="s">
        <v>95</v>
      </c>
      <c r="B2794" t="s">
        <v>144</v>
      </c>
      <c r="C2794" s="7" t="s">
        <v>1</v>
      </c>
      <c r="D2794" t="s">
        <v>27</v>
      </c>
      <c r="E2794" t="s">
        <v>35</v>
      </c>
      <c r="F2794" t="s">
        <v>146</v>
      </c>
      <c r="G2794">
        <v>2016</v>
      </c>
      <c r="H2794" s="9">
        <v>4.9562648909600004E-3</v>
      </c>
      <c r="I2794" s="9">
        <v>5.5391102862000002E-3</v>
      </c>
      <c r="J2794" s="9">
        <v>4.4491707622499998E-3</v>
      </c>
    </row>
    <row r="2795" spans="1:10" x14ac:dyDescent="0.25">
      <c r="A2795" t="s">
        <v>95</v>
      </c>
      <c r="B2795" t="s">
        <v>144</v>
      </c>
      <c r="C2795" s="7" t="s">
        <v>3</v>
      </c>
      <c r="D2795" t="s">
        <v>27</v>
      </c>
      <c r="E2795" t="s">
        <v>35</v>
      </c>
      <c r="F2795" t="s">
        <v>146</v>
      </c>
      <c r="G2795">
        <v>2016</v>
      </c>
      <c r="H2795" s="9">
        <v>2.8010399261900001E-3</v>
      </c>
      <c r="I2795" s="9">
        <v>3.1423455361899999E-3</v>
      </c>
      <c r="J2795" s="9">
        <v>2.4818776494800001E-3</v>
      </c>
    </row>
    <row r="2796" spans="1:10" x14ac:dyDescent="0.25">
      <c r="A2796" t="s">
        <v>95</v>
      </c>
      <c r="B2796" t="s">
        <v>144</v>
      </c>
      <c r="C2796" s="7" t="s">
        <v>1</v>
      </c>
      <c r="D2796" t="s">
        <v>27</v>
      </c>
      <c r="E2796" t="s">
        <v>35</v>
      </c>
      <c r="F2796" t="s">
        <v>7</v>
      </c>
      <c r="G2796">
        <v>2016</v>
      </c>
      <c r="H2796" s="9">
        <v>105.95663012599999</v>
      </c>
      <c r="I2796" s="9">
        <v>136.42581308699999</v>
      </c>
      <c r="J2796" s="9">
        <v>78.273361402799907</v>
      </c>
    </row>
    <row r="2797" spans="1:10" x14ac:dyDescent="0.25">
      <c r="A2797" t="s">
        <v>95</v>
      </c>
      <c r="B2797" t="s">
        <v>144</v>
      </c>
      <c r="C2797" s="7" t="s">
        <v>3</v>
      </c>
      <c r="D2797" t="s">
        <v>27</v>
      </c>
      <c r="E2797" t="s">
        <v>35</v>
      </c>
      <c r="F2797" t="s">
        <v>7</v>
      </c>
      <c r="G2797">
        <v>2016</v>
      </c>
      <c r="H2797" s="9">
        <v>60.628564811799997</v>
      </c>
      <c r="I2797" s="9">
        <v>79.183721797600001</v>
      </c>
      <c r="J2797" s="9">
        <v>45.253004197800003</v>
      </c>
    </row>
    <row r="2798" spans="1:10" x14ac:dyDescent="0.25">
      <c r="A2798" t="s">
        <v>95</v>
      </c>
      <c r="B2798" t="s">
        <v>144</v>
      </c>
      <c r="C2798" s="7" t="s">
        <v>1</v>
      </c>
      <c r="D2798" t="s">
        <v>28</v>
      </c>
      <c r="E2798" t="s">
        <v>35</v>
      </c>
      <c r="F2798" t="s">
        <v>97</v>
      </c>
      <c r="G2798">
        <v>2016</v>
      </c>
      <c r="H2798" s="9">
        <v>112.246388604</v>
      </c>
      <c r="I2798" s="9">
        <v>144.27505806100001</v>
      </c>
      <c r="J2798" s="9">
        <v>82.740967533299994</v>
      </c>
    </row>
    <row r="2799" spans="1:10" x14ac:dyDescent="0.25">
      <c r="A2799" t="s">
        <v>95</v>
      </c>
      <c r="B2799" t="s">
        <v>144</v>
      </c>
      <c r="C2799" s="7" t="s">
        <v>3</v>
      </c>
      <c r="D2799" t="s">
        <v>28</v>
      </c>
      <c r="E2799" t="s">
        <v>35</v>
      </c>
      <c r="F2799" t="s">
        <v>97</v>
      </c>
      <c r="G2799">
        <v>2016</v>
      </c>
      <c r="H2799" s="9">
        <v>82.898048768099997</v>
      </c>
      <c r="I2799" s="9">
        <v>107.020373017</v>
      </c>
      <c r="J2799" s="9">
        <v>61.073137505299997</v>
      </c>
    </row>
    <row r="2800" spans="1:10" x14ac:dyDescent="0.25">
      <c r="A2800" t="s">
        <v>95</v>
      </c>
      <c r="B2800" t="s">
        <v>144</v>
      </c>
      <c r="C2800" s="7" t="s">
        <v>1</v>
      </c>
      <c r="D2800" t="s">
        <v>28</v>
      </c>
      <c r="E2800" t="s">
        <v>35</v>
      </c>
      <c r="F2800" t="s">
        <v>146</v>
      </c>
      <c r="G2800">
        <v>2016</v>
      </c>
      <c r="H2800" s="9">
        <v>5.4348622859900003E-3</v>
      </c>
      <c r="I2800" s="9">
        <v>6.0830851797099997E-3</v>
      </c>
      <c r="J2800" s="9">
        <v>4.8787278628300004E-3</v>
      </c>
    </row>
    <row r="2801" spans="1:10" x14ac:dyDescent="0.25">
      <c r="A2801" t="s">
        <v>95</v>
      </c>
      <c r="B2801" t="s">
        <v>144</v>
      </c>
      <c r="C2801" s="7" t="s">
        <v>3</v>
      </c>
      <c r="D2801" t="s">
        <v>28</v>
      </c>
      <c r="E2801" t="s">
        <v>35</v>
      </c>
      <c r="F2801" t="s">
        <v>146</v>
      </c>
      <c r="G2801">
        <v>2016</v>
      </c>
      <c r="H2801" s="9">
        <v>3.4237930315700001E-3</v>
      </c>
      <c r="I2801" s="9">
        <v>3.84311361331E-3</v>
      </c>
      <c r="J2801" s="9">
        <v>3.0516890625300001E-3</v>
      </c>
    </row>
    <row r="2802" spans="1:10" x14ac:dyDescent="0.25">
      <c r="A2802" t="s">
        <v>95</v>
      </c>
      <c r="B2802" t="s">
        <v>144</v>
      </c>
      <c r="C2802" s="7" t="s">
        <v>1</v>
      </c>
      <c r="D2802" t="s">
        <v>28</v>
      </c>
      <c r="E2802" t="s">
        <v>35</v>
      </c>
      <c r="F2802" t="s">
        <v>7</v>
      </c>
      <c r="G2802">
        <v>2016</v>
      </c>
      <c r="H2802" s="9">
        <v>130.91761508299999</v>
      </c>
      <c r="I2802" s="9">
        <v>168.27397969899999</v>
      </c>
      <c r="J2802" s="9">
        <v>96.504219634999998</v>
      </c>
    </row>
    <row r="2803" spans="1:10" x14ac:dyDescent="0.25">
      <c r="A2803" t="s">
        <v>95</v>
      </c>
      <c r="B2803" t="s">
        <v>144</v>
      </c>
      <c r="C2803" s="7" t="s">
        <v>3</v>
      </c>
      <c r="D2803" t="s">
        <v>28</v>
      </c>
      <c r="E2803" t="s">
        <v>35</v>
      </c>
      <c r="F2803" t="s">
        <v>7</v>
      </c>
      <c r="G2803">
        <v>2016</v>
      </c>
      <c r="H2803" s="9">
        <v>82.3478795117</v>
      </c>
      <c r="I2803" s="9">
        <v>106.310111197</v>
      </c>
      <c r="J2803" s="9">
        <v>60.667813578599997</v>
      </c>
    </row>
    <row r="2804" spans="1:10" x14ac:dyDescent="0.25">
      <c r="A2804" t="s">
        <v>95</v>
      </c>
      <c r="B2804" t="s">
        <v>144</v>
      </c>
      <c r="C2804" s="7" t="s">
        <v>1</v>
      </c>
      <c r="D2804" t="s">
        <v>147</v>
      </c>
      <c r="E2804" t="s">
        <v>35</v>
      </c>
      <c r="F2804" t="s">
        <v>97</v>
      </c>
      <c r="G2804">
        <v>2016</v>
      </c>
      <c r="H2804" s="9">
        <v>76.246464528000004</v>
      </c>
      <c r="I2804" s="9">
        <v>102.93746925000001</v>
      </c>
      <c r="J2804" s="9">
        <v>54.745269497800003</v>
      </c>
    </row>
    <row r="2805" spans="1:10" x14ac:dyDescent="0.25">
      <c r="A2805" t="s">
        <v>95</v>
      </c>
      <c r="B2805" t="s">
        <v>144</v>
      </c>
      <c r="C2805" s="7" t="s">
        <v>3</v>
      </c>
      <c r="D2805" t="s">
        <v>147</v>
      </c>
      <c r="E2805" t="s">
        <v>35</v>
      </c>
      <c r="F2805" t="s">
        <v>97</v>
      </c>
      <c r="G2805">
        <v>2016</v>
      </c>
      <c r="H2805" s="9">
        <v>65.382920728900004</v>
      </c>
      <c r="I2805" s="9">
        <v>88.452386903100006</v>
      </c>
      <c r="J2805" s="9">
        <v>45.887219368700002</v>
      </c>
    </row>
    <row r="2806" spans="1:10" x14ac:dyDescent="0.25">
      <c r="A2806" t="s">
        <v>95</v>
      </c>
      <c r="B2806" t="s">
        <v>144</v>
      </c>
      <c r="C2806" s="7" t="s">
        <v>1</v>
      </c>
      <c r="D2806" t="s">
        <v>147</v>
      </c>
      <c r="E2806" t="s">
        <v>35</v>
      </c>
      <c r="F2806" t="s">
        <v>146</v>
      </c>
      <c r="G2806">
        <v>2016</v>
      </c>
      <c r="H2806" s="9">
        <v>4.6746643908199999E-3</v>
      </c>
      <c r="I2806" s="9">
        <v>5.3245683563400001E-3</v>
      </c>
      <c r="J2806" s="9">
        <v>4.0561005155500002E-3</v>
      </c>
    </row>
    <row r="2807" spans="1:10" x14ac:dyDescent="0.25">
      <c r="A2807" t="s">
        <v>95</v>
      </c>
      <c r="B2807" t="s">
        <v>144</v>
      </c>
      <c r="C2807" s="7" t="s">
        <v>3</v>
      </c>
      <c r="D2807" t="s">
        <v>147</v>
      </c>
      <c r="E2807" t="s">
        <v>35</v>
      </c>
      <c r="F2807" t="s">
        <v>146</v>
      </c>
      <c r="G2807">
        <v>2016</v>
      </c>
      <c r="H2807" s="9">
        <v>3.1764140589500001E-3</v>
      </c>
      <c r="I2807" s="9">
        <v>3.6398378110700002E-3</v>
      </c>
      <c r="J2807" s="9">
        <v>2.7440820981099998E-3</v>
      </c>
    </row>
    <row r="2808" spans="1:10" x14ac:dyDescent="0.25">
      <c r="A2808" t="s">
        <v>95</v>
      </c>
      <c r="B2808" t="s">
        <v>144</v>
      </c>
      <c r="C2808" s="7" t="s">
        <v>1</v>
      </c>
      <c r="D2808" t="s">
        <v>147</v>
      </c>
      <c r="E2808" t="s">
        <v>35</v>
      </c>
      <c r="F2808" t="s">
        <v>7</v>
      </c>
      <c r="G2808">
        <v>2016</v>
      </c>
      <c r="H2808" s="9">
        <v>126.507796845</v>
      </c>
      <c r="I2808" s="9">
        <v>170.793393874</v>
      </c>
      <c r="J2808" s="9">
        <v>90.833109111799999</v>
      </c>
    </row>
    <row r="2809" spans="1:10" x14ac:dyDescent="0.25">
      <c r="A2809" t="s">
        <v>95</v>
      </c>
      <c r="B2809" t="s">
        <v>144</v>
      </c>
      <c r="C2809" s="7" t="s">
        <v>3</v>
      </c>
      <c r="D2809" t="s">
        <v>147</v>
      </c>
      <c r="E2809" t="s">
        <v>35</v>
      </c>
      <c r="F2809" t="s">
        <v>7</v>
      </c>
      <c r="G2809">
        <v>2016</v>
      </c>
      <c r="H2809" s="9">
        <v>85.810561223799994</v>
      </c>
      <c r="I2809" s="9">
        <v>116.08763997</v>
      </c>
      <c r="J2809" s="9">
        <v>60.223801615699998</v>
      </c>
    </row>
    <row r="2810" spans="1:10" x14ac:dyDescent="0.25">
      <c r="A2810" t="s">
        <v>95</v>
      </c>
      <c r="B2810" t="s">
        <v>144</v>
      </c>
      <c r="C2810" s="7" t="s">
        <v>1</v>
      </c>
      <c r="D2810" t="s">
        <v>148</v>
      </c>
      <c r="E2810" t="s">
        <v>35</v>
      </c>
      <c r="F2810" t="s">
        <v>97</v>
      </c>
      <c r="G2810">
        <v>2016</v>
      </c>
      <c r="H2810" s="9">
        <v>68.051542953799995</v>
      </c>
      <c r="I2810" s="9">
        <v>86.022733472400006</v>
      </c>
      <c r="J2810" s="9">
        <v>51.143561381799998</v>
      </c>
    </row>
    <row r="2811" spans="1:10" x14ac:dyDescent="0.25">
      <c r="A2811" t="s">
        <v>95</v>
      </c>
      <c r="B2811" t="s">
        <v>144</v>
      </c>
      <c r="C2811" s="7" t="s">
        <v>3</v>
      </c>
      <c r="D2811" t="s">
        <v>148</v>
      </c>
      <c r="E2811" t="s">
        <v>35</v>
      </c>
      <c r="F2811" t="s">
        <v>97</v>
      </c>
      <c r="G2811">
        <v>2016</v>
      </c>
      <c r="H2811" s="9">
        <v>71.6324681328</v>
      </c>
      <c r="I2811" s="9">
        <v>90.672181900200002</v>
      </c>
      <c r="J2811" s="9">
        <v>54.406792540600001</v>
      </c>
    </row>
    <row r="2812" spans="1:10" x14ac:dyDescent="0.25">
      <c r="A2812" t="s">
        <v>95</v>
      </c>
      <c r="B2812" t="s">
        <v>144</v>
      </c>
      <c r="C2812" s="7" t="s">
        <v>1</v>
      </c>
      <c r="D2812" t="s">
        <v>148</v>
      </c>
      <c r="E2812" t="s">
        <v>35</v>
      </c>
      <c r="F2812" t="s">
        <v>146</v>
      </c>
      <c r="G2812">
        <v>2016</v>
      </c>
      <c r="H2812" s="9">
        <v>6.3206494342400001E-3</v>
      </c>
      <c r="I2812" s="9">
        <v>7.0527719424000003E-3</v>
      </c>
      <c r="J2812" s="9">
        <v>5.5748832165699999E-3</v>
      </c>
    </row>
    <row r="2813" spans="1:10" x14ac:dyDescent="0.25">
      <c r="A2813" t="s">
        <v>95</v>
      </c>
      <c r="B2813" t="s">
        <v>144</v>
      </c>
      <c r="C2813" s="7" t="s">
        <v>3</v>
      </c>
      <c r="D2813" t="s">
        <v>148</v>
      </c>
      <c r="E2813" t="s">
        <v>35</v>
      </c>
      <c r="F2813" t="s">
        <v>146</v>
      </c>
      <c r="G2813">
        <v>2016</v>
      </c>
      <c r="H2813" s="9">
        <v>4.4195636099499998E-3</v>
      </c>
      <c r="I2813" s="9">
        <v>4.9391385004400002E-3</v>
      </c>
      <c r="J2813" s="9">
        <v>3.9253251052300004E-3</v>
      </c>
    </row>
    <row r="2814" spans="1:10" x14ac:dyDescent="0.25">
      <c r="A2814" t="s">
        <v>95</v>
      </c>
      <c r="B2814" t="s">
        <v>144</v>
      </c>
      <c r="C2814" s="7" t="s">
        <v>1</v>
      </c>
      <c r="D2814" t="s">
        <v>148</v>
      </c>
      <c r="E2814" t="s">
        <v>35</v>
      </c>
      <c r="F2814" t="s">
        <v>7</v>
      </c>
      <c r="G2814">
        <v>2016</v>
      </c>
      <c r="H2814" s="9">
        <v>192.403176546</v>
      </c>
      <c r="I2814" s="9">
        <v>243.213400562</v>
      </c>
      <c r="J2814" s="9">
        <v>144.59897957699999</v>
      </c>
    </row>
    <row r="2815" spans="1:10" x14ac:dyDescent="0.25">
      <c r="A2815" t="s">
        <v>95</v>
      </c>
      <c r="B2815" t="s">
        <v>144</v>
      </c>
      <c r="C2815" s="7" t="s">
        <v>3</v>
      </c>
      <c r="D2815" t="s">
        <v>148</v>
      </c>
      <c r="E2815" t="s">
        <v>35</v>
      </c>
      <c r="F2815" t="s">
        <v>7</v>
      </c>
      <c r="G2815">
        <v>2016</v>
      </c>
      <c r="H2815" s="9">
        <v>134.17602175799999</v>
      </c>
      <c r="I2815" s="9">
        <v>169.83964071899999</v>
      </c>
      <c r="J2815" s="9">
        <v>101.91030924899999</v>
      </c>
    </row>
    <row r="2816" spans="1:10" x14ac:dyDescent="0.25">
      <c r="A2816" t="s">
        <v>95</v>
      </c>
      <c r="B2816" t="s">
        <v>144</v>
      </c>
      <c r="C2816" s="7" t="s">
        <v>1</v>
      </c>
      <c r="D2816" t="s">
        <v>149</v>
      </c>
      <c r="E2816" t="s">
        <v>35</v>
      </c>
      <c r="F2816" t="s">
        <v>97</v>
      </c>
      <c r="G2816">
        <v>2016</v>
      </c>
      <c r="H2816" s="9">
        <v>36.389169326100003</v>
      </c>
      <c r="I2816" s="9">
        <v>45.7131010437</v>
      </c>
      <c r="J2816" s="9">
        <v>27.384171064899999</v>
      </c>
    </row>
    <row r="2817" spans="1:10" x14ac:dyDescent="0.25">
      <c r="A2817" t="s">
        <v>95</v>
      </c>
      <c r="B2817" t="s">
        <v>144</v>
      </c>
      <c r="C2817" s="7" t="s">
        <v>3</v>
      </c>
      <c r="D2817" t="s">
        <v>149</v>
      </c>
      <c r="E2817" t="s">
        <v>35</v>
      </c>
      <c r="F2817" t="s">
        <v>97</v>
      </c>
      <c r="G2817">
        <v>2016</v>
      </c>
      <c r="H2817" s="9">
        <v>56.593990650999999</v>
      </c>
      <c r="I2817" s="9">
        <v>71.480535476100002</v>
      </c>
      <c r="J2817" s="9">
        <v>42.864811082700001</v>
      </c>
    </row>
    <row r="2818" spans="1:10" x14ac:dyDescent="0.25">
      <c r="A2818" t="s">
        <v>95</v>
      </c>
      <c r="B2818" t="s">
        <v>144</v>
      </c>
      <c r="C2818" s="7" t="s">
        <v>1</v>
      </c>
      <c r="D2818" t="s">
        <v>149</v>
      </c>
      <c r="E2818" t="s">
        <v>35</v>
      </c>
      <c r="F2818" t="s">
        <v>146</v>
      </c>
      <c r="G2818">
        <v>2016</v>
      </c>
      <c r="H2818" s="9">
        <v>7.3838855808700003E-3</v>
      </c>
      <c r="I2818" s="9">
        <v>8.4425556583300008E-3</v>
      </c>
      <c r="J2818" s="9">
        <v>6.4194382149000001E-3</v>
      </c>
    </row>
    <row r="2819" spans="1:10" x14ac:dyDescent="0.25">
      <c r="A2819" t="s">
        <v>95</v>
      </c>
      <c r="B2819" t="s">
        <v>144</v>
      </c>
      <c r="C2819" s="7" t="s">
        <v>3</v>
      </c>
      <c r="D2819" t="s">
        <v>149</v>
      </c>
      <c r="E2819" t="s">
        <v>35</v>
      </c>
      <c r="F2819" t="s">
        <v>146</v>
      </c>
      <c r="G2819">
        <v>2016</v>
      </c>
      <c r="H2819" s="9">
        <v>5.4134087051899999E-3</v>
      </c>
      <c r="I2819" s="9">
        <v>6.14971957581E-3</v>
      </c>
      <c r="J2819" s="9">
        <v>4.7080023896300003E-3</v>
      </c>
    </row>
    <row r="2820" spans="1:10" x14ac:dyDescent="0.25">
      <c r="A2820" t="s">
        <v>95</v>
      </c>
      <c r="B2820" t="s">
        <v>144</v>
      </c>
      <c r="C2820" s="7" t="s">
        <v>1</v>
      </c>
      <c r="D2820" t="s">
        <v>149</v>
      </c>
      <c r="E2820" t="s">
        <v>35</v>
      </c>
      <c r="F2820" t="s">
        <v>7</v>
      </c>
      <c r="G2820">
        <v>2016</v>
      </c>
      <c r="H2820" s="9">
        <v>246.62896311999901</v>
      </c>
      <c r="I2820" s="9">
        <v>309.82226085899998</v>
      </c>
      <c r="J2820" s="9">
        <v>185.59724887199999</v>
      </c>
    </row>
    <row r="2821" spans="1:10" x14ac:dyDescent="0.25">
      <c r="A2821" t="s">
        <v>95</v>
      </c>
      <c r="B2821" t="s">
        <v>144</v>
      </c>
      <c r="C2821" s="7" t="s">
        <v>3</v>
      </c>
      <c r="D2821" t="s">
        <v>149</v>
      </c>
      <c r="E2821" t="s">
        <v>35</v>
      </c>
      <c r="F2821" t="s">
        <v>7</v>
      </c>
      <c r="G2821">
        <v>2016</v>
      </c>
      <c r="H2821" s="9">
        <v>182.39292457599899</v>
      </c>
      <c r="I2821" s="9">
        <v>230.369757738</v>
      </c>
      <c r="J2821" s="9">
        <v>138.14608520900001</v>
      </c>
    </row>
    <row r="2822" spans="1:10" x14ac:dyDescent="0.25">
      <c r="A2822" t="s">
        <v>95</v>
      </c>
      <c r="B2822" t="s">
        <v>144</v>
      </c>
      <c r="C2822" s="7" t="s">
        <v>1</v>
      </c>
      <c r="D2822" t="s">
        <v>150</v>
      </c>
      <c r="E2822" t="s">
        <v>35</v>
      </c>
      <c r="F2822" t="s">
        <v>97</v>
      </c>
      <c r="G2822">
        <v>2016</v>
      </c>
      <c r="H2822" s="9">
        <v>8.6156815732100007</v>
      </c>
      <c r="I2822" s="9">
        <v>10.742113250499999</v>
      </c>
      <c r="J2822" s="9">
        <v>6.4237975154100004</v>
      </c>
    </row>
    <row r="2823" spans="1:10" x14ac:dyDescent="0.25">
      <c r="A2823" t="s">
        <v>95</v>
      </c>
      <c r="B2823" t="s">
        <v>144</v>
      </c>
      <c r="C2823" s="7" t="s">
        <v>3</v>
      </c>
      <c r="D2823" t="s">
        <v>150</v>
      </c>
      <c r="E2823" t="s">
        <v>35</v>
      </c>
      <c r="F2823" t="s">
        <v>97</v>
      </c>
      <c r="G2823">
        <v>2016</v>
      </c>
      <c r="H2823" s="9">
        <v>22.8353219223</v>
      </c>
      <c r="I2823" s="9">
        <v>28.508616805700001</v>
      </c>
      <c r="J2823" s="9">
        <v>17.0303571723</v>
      </c>
    </row>
    <row r="2824" spans="1:10" x14ac:dyDescent="0.25">
      <c r="A2824" t="s">
        <v>95</v>
      </c>
      <c r="B2824" t="s">
        <v>144</v>
      </c>
      <c r="C2824" s="7" t="s">
        <v>1</v>
      </c>
      <c r="D2824" t="s">
        <v>150</v>
      </c>
      <c r="E2824" t="s">
        <v>35</v>
      </c>
      <c r="F2824" t="s">
        <v>146</v>
      </c>
      <c r="G2824">
        <v>2016</v>
      </c>
      <c r="H2824" s="9">
        <v>9.1283371900699999E-3</v>
      </c>
      <c r="I2824" s="9">
        <v>1.0368875217300001E-2</v>
      </c>
      <c r="J2824" s="9">
        <v>7.9008463124400005E-3</v>
      </c>
    </row>
    <row r="2825" spans="1:10" x14ac:dyDescent="0.25">
      <c r="A2825" t="s">
        <v>95</v>
      </c>
      <c r="B2825" t="s">
        <v>144</v>
      </c>
      <c r="C2825" s="7" t="s">
        <v>3</v>
      </c>
      <c r="D2825" t="s">
        <v>150</v>
      </c>
      <c r="E2825" t="s">
        <v>35</v>
      </c>
      <c r="F2825" t="s">
        <v>146</v>
      </c>
      <c r="G2825">
        <v>2016</v>
      </c>
      <c r="H2825" s="9">
        <v>7.00321860993E-3</v>
      </c>
      <c r="I2825" s="9">
        <v>7.9442590472499994E-3</v>
      </c>
      <c r="J2825" s="9">
        <v>6.08982240949E-3</v>
      </c>
    </row>
    <row r="2826" spans="1:10" x14ac:dyDescent="0.25">
      <c r="A2826" t="s">
        <v>95</v>
      </c>
      <c r="B2826" t="s">
        <v>144</v>
      </c>
      <c r="C2826" s="7" t="s">
        <v>1</v>
      </c>
      <c r="D2826" t="s">
        <v>150</v>
      </c>
      <c r="E2826" t="s">
        <v>35</v>
      </c>
      <c r="F2826" t="s">
        <v>7</v>
      </c>
      <c r="G2826">
        <v>2016</v>
      </c>
      <c r="H2826" s="9">
        <v>316.44297397600002</v>
      </c>
      <c r="I2826" s="9">
        <v>394.54409205799999</v>
      </c>
      <c r="J2826" s="9">
        <v>235.93787359999999</v>
      </c>
    </row>
    <row r="2827" spans="1:10" x14ac:dyDescent="0.25">
      <c r="A2827" t="s">
        <v>95</v>
      </c>
      <c r="B2827" t="s">
        <v>144</v>
      </c>
      <c r="C2827" s="7" t="s">
        <v>3</v>
      </c>
      <c r="D2827" t="s">
        <v>150</v>
      </c>
      <c r="E2827" t="s">
        <v>35</v>
      </c>
      <c r="F2827" t="s">
        <v>7</v>
      </c>
      <c r="G2827">
        <v>2016</v>
      </c>
      <c r="H2827" s="9">
        <v>250.096993480999</v>
      </c>
      <c r="I2827" s="9">
        <v>312.23204891399899</v>
      </c>
      <c r="J2827" s="9">
        <v>186.51986344700001</v>
      </c>
    </row>
    <row r="2828" spans="1:10" x14ac:dyDescent="0.25">
      <c r="A2828" t="s">
        <v>95</v>
      </c>
      <c r="B2828" t="s">
        <v>144</v>
      </c>
      <c r="C2828" s="7" t="s">
        <v>1</v>
      </c>
      <c r="D2828" t="s">
        <v>145</v>
      </c>
      <c r="E2828" t="s">
        <v>31</v>
      </c>
      <c r="F2828" t="s">
        <v>97</v>
      </c>
      <c r="G2828">
        <v>2016</v>
      </c>
      <c r="H2828" s="9">
        <v>5.0315027384300004</v>
      </c>
      <c r="I2828" s="9">
        <v>7.3794049294199997</v>
      </c>
      <c r="J2828" s="9">
        <v>3.2447092666000001</v>
      </c>
    </row>
    <row r="2829" spans="1:10" x14ac:dyDescent="0.25">
      <c r="A2829" t="s">
        <v>95</v>
      </c>
      <c r="B2829" t="s">
        <v>144</v>
      </c>
      <c r="C2829" s="7" t="s">
        <v>3</v>
      </c>
      <c r="D2829" t="s">
        <v>145</v>
      </c>
      <c r="E2829" t="s">
        <v>31</v>
      </c>
      <c r="F2829" t="s">
        <v>97</v>
      </c>
      <c r="G2829">
        <v>2016</v>
      </c>
      <c r="H2829" s="9">
        <v>3.1390123464999999</v>
      </c>
      <c r="I2829" s="9">
        <v>4.5629279577200004</v>
      </c>
      <c r="J2829" s="9">
        <v>2.0480274035299999</v>
      </c>
    </row>
    <row r="2830" spans="1:10" x14ac:dyDescent="0.25">
      <c r="A2830" t="s">
        <v>95</v>
      </c>
      <c r="B2830" t="s">
        <v>144</v>
      </c>
      <c r="C2830" s="7" t="s">
        <v>1</v>
      </c>
      <c r="D2830" t="s">
        <v>145</v>
      </c>
      <c r="E2830" t="s">
        <v>31</v>
      </c>
      <c r="F2830" t="s">
        <v>146</v>
      </c>
      <c r="G2830">
        <v>2016</v>
      </c>
      <c r="H2830" s="9">
        <v>5.4650080891499998E-4</v>
      </c>
      <c r="I2830" s="9">
        <v>6.8084677109399999E-4</v>
      </c>
      <c r="J2830" s="9">
        <v>4.2107719306899998E-4</v>
      </c>
    </row>
    <row r="2831" spans="1:10" x14ac:dyDescent="0.25">
      <c r="A2831" t="s">
        <v>95</v>
      </c>
      <c r="B2831" t="s">
        <v>144</v>
      </c>
      <c r="C2831" s="7" t="s">
        <v>3</v>
      </c>
      <c r="D2831" t="s">
        <v>145</v>
      </c>
      <c r="E2831" t="s">
        <v>31</v>
      </c>
      <c r="F2831" t="s">
        <v>146</v>
      </c>
      <c r="G2831">
        <v>2016</v>
      </c>
      <c r="H2831" s="9">
        <v>3.6679610009E-4</v>
      </c>
      <c r="I2831" s="9">
        <v>4.5872558835100002E-4</v>
      </c>
      <c r="J2831" s="9">
        <v>2.78959095554E-4</v>
      </c>
    </row>
    <row r="2832" spans="1:10" x14ac:dyDescent="0.25">
      <c r="A2832" t="s">
        <v>95</v>
      </c>
      <c r="B2832" t="s">
        <v>144</v>
      </c>
      <c r="C2832" s="7" t="s">
        <v>1</v>
      </c>
      <c r="D2832" t="s">
        <v>145</v>
      </c>
      <c r="E2832" t="s">
        <v>31</v>
      </c>
      <c r="F2832" t="s">
        <v>7</v>
      </c>
      <c r="G2832">
        <v>2016</v>
      </c>
      <c r="H2832" s="9">
        <v>1.5021972052599999</v>
      </c>
      <c r="I2832" s="9">
        <v>2.2031830325300001</v>
      </c>
      <c r="J2832" s="9">
        <v>0.96873507688399996</v>
      </c>
    </row>
    <row r="2833" spans="1:10" x14ac:dyDescent="0.25">
      <c r="A2833" t="s">
        <v>95</v>
      </c>
      <c r="B2833" t="s">
        <v>144</v>
      </c>
      <c r="C2833" s="7" t="s">
        <v>3</v>
      </c>
      <c r="D2833" t="s">
        <v>145</v>
      </c>
      <c r="E2833" t="s">
        <v>31</v>
      </c>
      <c r="F2833" t="s">
        <v>7</v>
      </c>
      <c r="G2833">
        <v>2016</v>
      </c>
      <c r="H2833" s="9">
        <v>0.98850611238699904</v>
      </c>
      <c r="I2833" s="9">
        <v>1.43691125701</v>
      </c>
      <c r="J2833" s="9">
        <v>0.64494413632199998</v>
      </c>
    </row>
    <row r="2834" spans="1:10" x14ac:dyDescent="0.25">
      <c r="A2834" t="s">
        <v>95</v>
      </c>
      <c r="B2834" t="s">
        <v>144</v>
      </c>
      <c r="C2834" s="7" t="s">
        <v>1</v>
      </c>
      <c r="D2834" t="s">
        <v>14</v>
      </c>
      <c r="E2834" t="s">
        <v>31</v>
      </c>
      <c r="F2834" t="s">
        <v>97</v>
      </c>
      <c r="G2834">
        <v>2016</v>
      </c>
      <c r="H2834" s="9">
        <v>10.518732056099999</v>
      </c>
      <c r="I2834" s="9">
        <v>16.096320046999999</v>
      </c>
      <c r="J2834" s="9">
        <v>6.49309011248</v>
      </c>
    </row>
    <row r="2835" spans="1:10" x14ac:dyDescent="0.25">
      <c r="A2835" t="s">
        <v>95</v>
      </c>
      <c r="B2835" t="s">
        <v>144</v>
      </c>
      <c r="C2835" s="7" t="s">
        <v>3</v>
      </c>
      <c r="D2835" t="s">
        <v>14</v>
      </c>
      <c r="E2835" t="s">
        <v>31</v>
      </c>
      <c r="F2835" t="s">
        <v>97</v>
      </c>
      <c r="G2835">
        <v>2016</v>
      </c>
      <c r="H2835" s="9">
        <v>6.8486787985799999</v>
      </c>
      <c r="I2835" s="9">
        <v>10.2127117649</v>
      </c>
      <c r="J2835" s="9">
        <v>4.2438534085699997</v>
      </c>
    </row>
    <row r="2836" spans="1:10" x14ac:dyDescent="0.25">
      <c r="A2836" t="s">
        <v>95</v>
      </c>
      <c r="B2836" t="s">
        <v>144</v>
      </c>
      <c r="C2836" s="7" t="s">
        <v>1</v>
      </c>
      <c r="D2836" t="s">
        <v>14</v>
      </c>
      <c r="E2836" t="s">
        <v>31</v>
      </c>
      <c r="F2836" t="s">
        <v>146</v>
      </c>
      <c r="G2836">
        <v>2016</v>
      </c>
      <c r="H2836" s="9">
        <v>9.6677537367800001E-4</v>
      </c>
      <c r="I2836" s="9">
        <v>1.29643464251E-3</v>
      </c>
      <c r="J2836" s="9">
        <v>6.9282691502899995E-4</v>
      </c>
    </row>
    <row r="2837" spans="1:10" x14ac:dyDescent="0.25">
      <c r="A2837" t="s">
        <v>95</v>
      </c>
      <c r="B2837" t="s">
        <v>144</v>
      </c>
      <c r="C2837" s="7" t="s">
        <v>3</v>
      </c>
      <c r="D2837" t="s">
        <v>14</v>
      </c>
      <c r="E2837" t="s">
        <v>31</v>
      </c>
      <c r="F2837" t="s">
        <v>146</v>
      </c>
      <c r="G2837">
        <v>2016</v>
      </c>
      <c r="H2837" s="9">
        <v>7.0199770619000003E-4</v>
      </c>
      <c r="I2837" s="9">
        <v>9.4193980327000003E-4</v>
      </c>
      <c r="J2837" s="9">
        <v>5.0396260435899996E-4</v>
      </c>
    </row>
    <row r="2838" spans="1:10" x14ac:dyDescent="0.25">
      <c r="A2838" t="s">
        <v>95</v>
      </c>
      <c r="B2838" t="s">
        <v>144</v>
      </c>
      <c r="C2838" s="7" t="s">
        <v>1</v>
      </c>
      <c r="D2838" t="s">
        <v>14</v>
      </c>
      <c r="E2838" t="s">
        <v>31</v>
      </c>
      <c r="F2838" t="s">
        <v>7</v>
      </c>
      <c r="G2838">
        <v>2016</v>
      </c>
      <c r="H2838" s="9">
        <v>3.7400294251299901</v>
      </c>
      <c r="I2838" s="9">
        <v>5.72319080771</v>
      </c>
      <c r="J2838" s="9">
        <v>2.3086763643399899</v>
      </c>
    </row>
    <row r="2839" spans="1:10" x14ac:dyDescent="0.25">
      <c r="A2839" t="s">
        <v>95</v>
      </c>
      <c r="B2839" t="s">
        <v>144</v>
      </c>
      <c r="C2839" s="7" t="s">
        <v>3</v>
      </c>
      <c r="D2839" t="s">
        <v>14</v>
      </c>
      <c r="E2839" t="s">
        <v>31</v>
      </c>
      <c r="F2839" t="s">
        <v>7</v>
      </c>
      <c r="G2839">
        <v>2016</v>
      </c>
      <c r="H2839" s="9">
        <v>2.54269194453</v>
      </c>
      <c r="I2839" s="9">
        <v>3.79164809741</v>
      </c>
      <c r="J2839" s="9">
        <v>1.5756049003199999</v>
      </c>
    </row>
    <row r="2840" spans="1:10" x14ac:dyDescent="0.25">
      <c r="A2840" t="s">
        <v>95</v>
      </c>
      <c r="B2840" t="s">
        <v>144</v>
      </c>
      <c r="C2840" s="7" t="s">
        <v>1</v>
      </c>
      <c r="D2840" t="s">
        <v>15</v>
      </c>
      <c r="E2840" t="s">
        <v>31</v>
      </c>
      <c r="F2840" t="s">
        <v>97</v>
      </c>
      <c r="G2840">
        <v>2016</v>
      </c>
      <c r="H2840" s="9">
        <v>13.519303821599999</v>
      </c>
      <c r="I2840" s="9">
        <v>20.176887427400001</v>
      </c>
      <c r="J2840" s="9">
        <v>8.5196497398099993</v>
      </c>
    </row>
    <row r="2841" spans="1:10" x14ac:dyDescent="0.25">
      <c r="A2841" t="s">
        <v>95</v>
      </c>
      <c r="B2841" t="s">
        <v>144</v>
      </c>
      <c r="C2841" s="7" t="s">
        <v>3</v>
      </c>
      <c r="D2841" t="s">
        <v>15</v>
      </c>
      <c r="E2841" t="s">
        <v>31</v>
      </c>
      <c r="F2841" t="s">
        <v>97</v>
      </c>
      <c r="G2841">
        <v>2016</v>
      </c>
      <c r="H2841" s="9">
        <v>9.2398795915599994</v>
      </c>
      <c r="I2841" s="9">
        <v>14.0366188114</v>
      </c>
      <c r="J2841" s="9">
        <v>5.8266901544699996</v>
      </c>
    </row>
    <row r="2842" spans="1:10" x14ac:dyDescent="0.25">
      <c r="A2842" t="s">
        <v>95</v>
      </c>
      <c r="B2842" t="s">
        <v>144</v>
      </c>
      <c r="C2842" s="7" t="s">
        <v>1</v>
      </c>
      <c r="D2842" t="s">
        <v>15</v>
      </c>
      <c r="E2842" t="s">
        <v>31</v>
      </c>
      <c r="F2842" t="s">
        <v>146</v>
      </c>
      <c r="G2842">
        <v>2016</v>
      </c>
      <c r="H2842" s="9">
        <v>9.5815339204799997E-4</v>
      </c>
      <c r="I2842" s="9">
        <v>1.22021299072E-3</v>
      </c>
      <c r="J2842" s="9">
        <v>7.2768475934200001E-4</v>
      </c>
    </row>
    <row r="2843" spans="1:10" x14ac:dyDescent="0.25">
      <c r="A2843" t="s">
        <v>95</v>
      </c>
      <c r="B2843" t="s">
        <v>144</v>
      </c>
      <c r="C2843" s="7" t="s">
        <v>3</v>
      </c>
      <c r="D2843" t="s">
        <v>15</v>
      </c>
      <c r="E2843" t="s">
        <v>31</v>
      </c>
      <c r="F2843" t="s">
        <v>146</v>
      </c>
      <c r="G2843">
        <v>2016</v>
      </c>
      <c r="H2843" s="9">
        <v>6.5525518143000003E-4</v>
      </c>
      <c r="I2843" s="9">
        <v>8.4204775721499997E-4</v>
      </c>
      <c r="J2843" s="9">
        <v>4.8466223779599998E-4</v>
      </c>
    </row>
    <row r="2844" spans="1:10" x14ac:dyDescent="0.25">
      <c r="A2844" t="s">
        <v>95</v>
      </c>
      <c r="B2844" t="s">
        <v>144</v>
      </c>
      <c r="C2844" s="7" t="s">
        <v>1</v>
      </c>
      <c r="D2844" t="s">
        <v>15</v>
      </c>
      <c r="E2844" t="s">
        <v>31</v>
      </c>
      <c r="F2844" t="s">
        <v>7</v>
      </c>
      <c r="G2844">
        <v>2016</v>
      </c>
      <c r="H2844" s="9">
        <v>5.6758001469400003</v>
      </c>
      <c r="I2844" s="9">
        <v>8.4708489531800009</v>
      </c>
      <c r="J2844" s="9">
        <v>3.5767987673800001</v>
      </c>
    </row>
    <row r="2845" spans="1:10" x14ac:dyDescent="0.25">
      <c r="A2845" t="s">
        <v>95</v>
      </c>
      <c r="B2845" t="s">
        <v>144</v>
      </c>
      <c r="C2845" s="7" t="s">
        <v>3</v>
      </c>
      <c r="D2845" t="s">
        <v>15</v>
      </c>
      <c r="E2845" t="s">
        <v>31</v>
      </c>
      <c r="F2845" t="s">
        <v>7</v>
      </c>
      <c r="G2845">
        <v>2016</v>
      </c>
      <c r="H2845" s="9">
        <v>4.0590570749100001</v>
      </c>
      <c r="I2845" s="9">
        <v>6.1662531778299998</v>
      </c>
      <c r="J2845" s="9">
        <v>2.5596510928999998</v>
      </c>
    </row>
    <row r="2846" spans="1:10" x14ac:dyDescent="0.25">
      <c r="A2846" t="s">
        <v>95</v>
      </c>
      <c r="B2846" t="s">
        <v>144</v>
      </c>
      <c r="C2846" s="7" t="s">
        <v>1</v>
      </c>
      <c r="D2846" t="s">
        <v>16</v>
      </c>
      <c r="E2846" t="s">
        <v>31</v>
      </c>
      <c r="F2846" t="s">
        <v>97</v>
      </c>
      <c r="G2846">
        <v>2016</v>
      </c>
      <c r="H2846" s="9">
        <v>20.025682078199999</v>
      </c>
      <c r="I2846" s="9">
        <v>29.732554395200001</v>
      </c>
      <c r="J2846" s="9">
        <v>12.7458717564</v>
      </c>
    </row>
    <row r="2847" spans="1:10" x14ac:dyDescent="0.25">
      <c r="A2847" t="s">
        <v>95</v>
      </c>
      <c r="B2847" t="s">
        <v>144</v>
      </c>
      <c r="C2847" s="7" t="s">
        <v>3</v>
      </c>
      <c r="D2847" t="s">
        <v>16</v>
      </c>
      <c r="E2847" t="s">
        <v>31</v>
      </c>
      <c r="F2847" t="s">
        <v>97</v>
      </c>
      <c r="G2847">
        <v>2016</v>
      </c>
      <c r="H2847" s="9">
        <v>13.9234292749</v>
      </c>
      <c r="I2847" s="9">
        <v>20.7018276256</v>
      </c>
      <c r="J2847" s="9">
        <v>8.8623265239800002</v>
      </c>
    </row>
    <row r="2848" spans="1:10" x14ac:dyDescent="0.25">
      <c r="A2848" t="s">
        <v>95</v>
      </c>
      <c r="B2848" t="s">
        <v>144</v>
      </c>
      <c r="C2848" s="7" t="s">
        <v>1</v>
      </c>
      <c r="D2848" t="s">
        <v>16</v>
      </c>
      <c r="E2848" t="s">
        <v>31</v>
      </c>
      <c r="F2848" t="s">
        <v>146</v>
      </c>
      <c r="G2848">
        <v>2016</v>
      </c>
      <c r="H2848" s="9">
        <v>1.0074356650800001E-3</v>
      </c>
      <c r="I2848" s="9">
        <v>1.2600909871E-3</v>
      </c>
      <c r="J2848" s="9">
        <v>7.8889391181999997E-4</v>
      </c>
    </row>
    <row r="2849" spans="1:10" x14ac:dyDescent="0.25">
      <c r="A2849" t="s">
        <v>95</v>
      </c>
      <c r="B2849" t="s">
        <v>144</v>
      </c>
      <c r="C2849" s="7" t="s">
        <v>3</v>
      </c>
      <c r="D2849" t="s">
        <v>16</v>
      </c>
      <c r="E2849" t="s">
        <v>31</v>
      </c>
      <c r="F2849" t="s">
        <v>146</v>
      </c>
      <c r="G2849">
        <v>2016</v>
      </c>
      <c r="H2849" s="9">
        <v>6.4984821848399995E-4</v>
      </c>
      <c r="I2849" s="9">
        <v>8.25495938885E-4</v>
      </c>
      <c r="J2849" s="9">
        <v>5.12205294569E-4</v>
      </c>
    </row>
    <row r="2850" spans="1:10" x14ac:dyDescent="0.25">
      <c r="A2850" t="s">
        <v>95</v>
      </c>
      <c r="B2850" t="s">
        <v>144</v>
      </c>
      <c r="C2850" s="7" t="s">
        <v>1</v>
      </c>
      <c r="D2850" t="s">
        <v>16</v>
      </c>
      <c r="E2850" t="s">
        <v>31</v>
      </c>
      <c r="F2850" t="s">
        <v>7</v>
      </c>
      <c r="G2850">
        <v>2016</v>
      </c>
      <c r="H2850" s="9">
        <v>8.0793928796000003</v>
      </c>
      <c r="I2850" s="9">
        <v>11.9956457581</v>
      </c>
      <c r="J2850" s="9">
        <v>5.1423419742299998</v>
      </c>
    </row>
    <row r="2851" spans="1:10" x14ac:dyDescent="0.25">
      <c r="A2851" t="s">
        <v>95</v>
      </c>
      <c r="B2851" t="s">
        <v>144</v>
      </c>
      <c r="C2851" s="7" t="s">
        <v>3</v>
      </c>
      <c r="D2851" t="s">
        <v>16</v>
      </c>
      <c r="E2851" t="s">
        <v>31</v>
      </c>
      <c r="F2851" t="s">
        <v>7</v>
      </c>
      <c r="G2851">
        <v>2016</v>
      </c>
      <c r="H2851" s="9">
        <v>5.9776891719799998</v>
      </c>
      <c r="I2851" s="9">
        <v>8.8878313233799897</v>
      </c>
      <c r="J2851" s="9">
        <v>3.8048265449000001</v>
      </c>
    </row>
    <row r="2852" spans="1:10" x14ac:dyDescent="0.25">
      <c r="A2852" t="s">
        <v>95</v>
      </c>
      <c r="B2852" t="s">
        <v>144</v>
      </c>
      <c r="C2852" s="7" t="s">
        <v>1</v>
      </c>
      <c r="D2852" t="s">
        <v>17</v>
      </c>
      <c r="E2852" t="s">
        <v>31</v>
      </c>
      <c r="F2852" t="s">
        <v>97</v>
      </c>
      <c r="G2852">
        <v>2016</v>
      </c>
      <c r="H2852" s="9">
        <v>34.340451054799999</v>
      </c>
      <c r="I2852" s="9">
        <v>50.9618419894</v>
      </c>
      <c r="J2852" s="9">
        <v>22.1548205311</v>
      </c>
    </row>
    <row r="2853" spans="1:10" x14ac:dyDescent="0.25">
      <c r="A2853" t="s">
        <v>95</v>
      </c>
      <c r="B2853" t="s">
        <v>144</v>
      </c>
      <c r="C2853" s="7" t="s">
        <v>3</v>
      </c>
      <c r="D2853" t="s">
        <v>17</v>
      </c>
      <c r="E2853" t="s">
        <v>31</v>
      </c>
      <c r="F2853" t="s">
        <v>97</v>
      </c>
      <c r="G2853">
        <v>2016</v>
      </c>
      <c r="H2853" s="9">
        <v>26.2926561988</v>
      </c>
      <c r="I2853" s="9">
        <v>39.007185855199999</v>
      </c>
      <c r="J2853" s="9">
        <v>17.007893118599998</v>
      </c>
    </row>
    <row r="2854" spans="1:10" x14ac:dyDescent="0.25">
      <c r="A2854" t="s">
        <v>95</v>
      </c>
      <c r="B2854" t="s">
        <v>144</v>
      </c>
      <c r="C2854" s="7" t="s">
        <v>1</v>
      </c>
      <c r="D2854" t="s">
        <v>17</v>
      </c>
      <c r="E2854" t="s">
        <v>31</v>
      </c>
      <c r="F2854" t="s">
        <v>146</v>
      </c>
      <c r="G2854">
        <v>2016</v>
      </c>
      <c r="H2854" s="9">
        <v>1.36962446258E-3</v>
      </c>
      <c r="I2854" s="9">
        <v>1.7201408083199999E-3</v>
      </c>
      <c r="J2854" s="9">
        <v>1.0868197370200001E-3</v>
      </c>
    </row>
    <row r="2855" spans="1:10" x14ac:dyDescent="0.25">
      <c r="A2855" t="s">
        <v>95</v>
      </c>
      <c r="B2855" t="s">
        <v>144</v>
      </c>
      <c r="C2855" s="7" t="s">
        <v>3</v>
      </c>
      <c r="D2855" t="s">
        <v>17</v>
      </c>
      <c r="E2855" t="s">
        <v>31</v>
      </c>
      <c r="F2855" t="s">
        <v>146</v>
      </c>
      <c r="G2855">
        <v>2016</v>
      </c>
      <c r="H2855" s="9">
        <v>8.1777135497200005E-4</v>
      </c>
      <c r="I2855" s="9">
        <v>1.0348609299400001E-3</v>
      </c>
      <c r="J2855" s="9">
        <v>6.3334140529900003E-4</v>
      </c>
    </row>
    <row r="2856" spans="1:10" x14ac:dyDescent="0.25">
      <c r="A2856" t="s">
        <v>95</v>
      </c>
      <c r="B2856" t="s">
        <v>144</v>
      </c>
      <c r="C2856" s="7" t="s">
        <v>1</v>
      </c>
      <c r="D2856" t="s">
        <v>17</v>
      </c>
      <c r="E2856" t="s">
        <v>31</v>
      </c>
      <c r="F2856" t="s">
        <v>7</v>
      </c>
      <c r="G2856">
        <v>2016</v>
      </c>
      <c r="H2856" s="9">
        <v>11.645320866600001</v>
      </c>
      <c r="I2856" s="9">
        <v>17.281863915299901</v>
      </c>
      <c r="J2856" s="9">
        <v>7.5130053887199901</v>
      </c>
    </row>
    <row r="2857" spans="1:10" x14ac:dyDescent="0.25">
      <c r="A2857" t="s">
        <v>95</v>
      </c>
      <c r="B2857" t="s">
        <v>144</v>
      </c>
      <c r="C2857" s="7" t="s">
        <v>3</v>
      </c>
      <c r="D2857" t="s">
        <v>17</v>
      </c>
      <c r="E2857" t="s">
        <v>31</v>
      </c>
      <c r="F2857" t="s">
        <v>7</v>
      </c>
      <c r="G2857">
        <v>2016</v>
      </c>
      <c r="H2857" s="9">
        <v>8.7291569797899999</v>
      </c>
      <c r="I2857" s="9">
        <v>12.950378466699901</v>
      </c>
      <c r="J2857" s="9">
        <v>5.6466173597899996</v>
      </c>
    </row>
    <row r="2858" spans="1:10" x14ac:dyDescent="0.25">
      <c r="A2858" t="s">
        <v>95</v>
      </c>
      <c r="B2858" t="s">
        <v>144</v>
      </c>
      <c r="C2858" s="7" t="s">
        <v>1</v>
      </c>
      <c r="D2858" t="s">
        <v>18</v>
      </c>
      <c r="E2858" t="s">
        <v>31</v>
      </c>
      <c r="F2858" t="s">
        <v>97</v>
      </c>
      <c r="G2858">
        <v>2016</v>
      </c>
      <c r="H2858" s="9">
        <v>68.137168305000003</v>
      </c>
      <c r="I2858" s="9">
        <v>100.460754846</v>
      </c>
      <c r="J2858" s="9">
        <v>43.766184134900001</v>
      </c>
    </row>
    <row r="2859" spans="1:10" x14ac:dyDescent="0.25">
      <c r="A2859" t="s">
        <v>95</v>
      </c>
      <c r="B2859" t="s">
        <v>144</v>
      </c>
      <c r="C2859" s="7" t="s">
        <v>3</v>
      </c>
      <c r="D2859" t="s">
        <v>18</v>
      </c>
      <c r="E2859" t="s">
        <v>31</v>
      </c>
      <c r="F2859" t="s">
        <v>97</v>
      </c>
      <c r="G2859">
        <v>2016</v>
      </c>
      <c r="H2859" s="9">
        <v>51.930913613800001</v>
      </c>
      <c r="I2859" s="9">
        <v>75.495810560300001</v>
      </c>
      <c r="J2859" s="9">
        <v>33.909691086099997</v>
      </c>
    </row>
    <row r="2860" spans="1:10" x14ac:dyDescent="0.25">
      <c r="A2860" t="s">
        <v>95</v>
      </c>
      <c r="B2860" t="s">
        <v>144</v>
      </c>
      <c r="C2860" s="7" t="s">
        <v>1</v>
      </c>
      <c r="D2860" t="s">
        <v>18</v>
      </c>
      <c r="E2860" t="s">
        <v>31</v>
      </c>
      <c r="F2860" t="s">
        <v>146</v>
      </c>
      <c r="G2860">
        <v>2016</v>
      </c>
      <c r="H2860" s="9">
        <v>1.76558266068E-3</v>
      </c>
      <c r="I2860" s="9">
        <v>2.1893815570199998E-3</v>
      </c>
      <c r="J2860" s="9">
        <v>1.37668645959E-3</v>
      </c>
    </row>
    <row r="2861" spans="1:10" x14ac:dyDescent="0.25">
      <c r="A2861" t="s">
        <v>95</v>
      </c>
      <c r="B2861" t="s">
        <v>144</v>
      </c>
      <c r="C2861" s="7" t="s">
        <v>3</v>
      </c>
      <c r="D2861" t="s">
        <v>18</v>
      </c>
      <c r="E2861" t="s">
        <v>31</v>
      </c>
      <c r="F2861" t="s">
        <v>146</v>
      </c>
      <c r="G2861">
        <v>2016</v>
      </c>
      <c r="H2861" s="9">
        <v>1.02923318364E-3</v>
      </c>
      <c r="I2861" s="9">
        <v>1.2803236822599999E-3</v>
      </c>
      <c r="J2861" s="9">
        <v>8.1176625457299995E-4</v>
      </c>
    </row>
    <row r="2862" spans="1:10" x14ac:dyDescent="0.25">
      <c r="A2862" t="s">
        <v>95</v>
      </c>
      <c r="B2862" t="s">
        <v>144</v>
      </c>
      <c r="C2862" s="7" t="s">
        <v>1</v>
      </c>
      <c r="D2862" t="s">
        <v>18</v>
      </c>
      <c r="E2862" t="s">
        <v>31</v>
      </c>
      <c r="F2862" t="s">
        <v>7</v>
      </c>
      <c r="G2862">
        <v>2016</v>
      </c>
      <c r="H2862" s="9">
        <v>16.579927531999999</v>
      </c>
      <c r="I2862" s="9">
        <v>24.445278202599901</v>
      </c>
      <c r="J2862" s="9">
        <v>10.649696477899999</v>
      </c>
    </row>
    <row r="2863" spans="1:10" x14ac:dyDescent="0.25">
      <c r="A2863" t="s">
        <v>95</v>
      </c>
      <c r="B2863" t="s">
        <v>144</v>
      </c>
      <c r="C2863" s="7" t="s">
        <v>3</v>
      </c>
      <c r="D2863" t="s">
        <v>18</v>
      </c>
      <c r="E2863" t="s">
        <v>31</v>
      </c>
      <c r="F2863" t="s">
        <v>7</v>
      </c>
      <c r="G2863">
        <v>2016</v>
      </c>
      <c r="H2863" s="9">
        <v>12.155112176099999</v>
      </c>
      <c r="I2863" s="9">
        <v>17.670785709800001</v>
      </c>
      <c r="J2863" s="9">
        <v>7.9370084276600004</v>
      </c>
    </row>
    <row r="2864" spans="1:10" x14ac:dyDescent="0.25">
      <c r="A2864" t="s">
        <v>95</v>
      </c>
      <c r="B2864" t="s">
        <v>144</v>
      </c>
      <c r="C2864" s="7" t="s">
        <v>1</v>
      </c>
      <c r="D2864" t="s">
        <v>19</v>
      </c>
      <c r="E2864" t="s">
        <v>31</v>
      </c>
      <c r="F2864" t="s">
        <v>97</v>
      </c>
      <c r="G2864">
        <v>2016</v>
      </c>
      <c r="H2864" s="9">
        <v>110.310583888</v>
      </c>
      <c r="I2864" s="9">
        <v>158.971932799</v>
      </c>
      <c r="J2864" s="9">
        <v>73.300417999100006</v>
      </c>
    </row>
    <row r="2865" spans="1:10" x14ac:dyDescent="0.25">
      <c r="A2865" t="s">
        <v>95</v>
      </c>
      <c r="B2865" t="s">
        <v>144</v>
      </c>
      <c r="C2865" s="7" t="s">
        <v>3</v>
      </c>
      <c r="D2865" t="s">
        <v>19</v>
      </c>
      <c r="E2865" t="s">
        <v>31</v>
      </c>
      <c r="F2865" t="s">
        <v>97</v>
      </c>
      <c r="G2865">
        <v>2016</v>
      </c>
      <c r="H2865" s="9">
        <v>76.042398864500001</v>
      </c>
      <c r="I2865" s="9">
        <v>108.989862858</v>
      </c>
      <c r="J2865" s="9">
        <v>50.449695517099997</v>
      </c>
    </row>
    <row r="2866" spans="1:10" x14ac:dyDescent="0.25">
      <c r="A2866" t="s">
        <v>95</v>
      </c>
      <c r="B2866" t="s">
        <v>144</v>
      </c>
      <c r="C2866" s="7" t="s">
        <v>1</v>
      </c>
      <c r="D2866" t="s">
        <v>19</v>
      </c>
      <c r="E2866" t="s">
        <v>31</v>
      </c>
      <c r="F2866" t="s">
        <v>146</v>
      </c>
      <c r="G2866">
        <v>2016</v>
      </c>
      <c r="H2866" s="9">
        <v>2.4464880660100001E-3</v>
      </c>
      <c r="I2866" s="9">
        <v>2.9404683737900002E-3</v>
      </c>
      <c r="J2866" s="9">
        <v>2.0117928796700001E-3</v>
      </c>
    </row>
    <row r="2867" spans="1:10" x14ac:dyDescent="0.25">
      <c r="A2867" t="s">
        <v>95</v>
      </c>
      <c r="B2867" t="s">
        <v>144</v>
      </c>
      <c r="C2867" s="7" t="s">
        <v>3</v>
      </c>
      <c r="D2867" t="s">
        <v>19</v>
      </c>
      <c r="E2867" t="s">
        <v>31</v>
      </c>
      <c r="F2867" t="s">
        <v>146</v>
      </c>
      <c r="G2867">
        <v>2016</v>
      </c>
      <c r="H2867" s="9">
        <v>1.4190964571099999E-3</v>
      </c>
      <c r="I2867" s="9">
        <v>1.7222599772100001E-3</v>
      </c>
      <c r="J2867" s="9">
        <v>1.16525655361E-3</v>
      </c>
    </row>
    <row r="2868" spans="1:10" x14ac:dyDescent="0.25">
      <c r="A2868" t="s">
        <v>95</v>
      </c>
      <c r="B2868" t="s">
        <v>144</v>
      </c>
      <c r="C2868" s="7" t="s">
        <v>1</v>
      </c>
      <c r="D2868" t="s">
        <v>19</v>
      </c>
      <c r="E2868" t="s">
        <v>31</v>
      </c>
      <c r="F2868" t="s">
        <v>7</v>
      </c>
      <c r="G2868">
        <v>2016</v>
      </c>
      <c r="H2868" s="9">
        <v>25.028479388400001</v>
      </c>
      <c r="I2868" s="9">
        <v>36.069301812500001</v>
      </c>
      <c r="J2868" s="9">
        <v>16.631205605000002</v>
      </c>
    </row>
    <row r="2869" spans="1:10" x14ac:dyDescent="0.25">
      <c r="A2869" t="s">
        <v>95</v>
      </c>
      <c r="B2869" t="s">
        <v>144</v>
      </c>
      <c r="C2869" s="7" t="s">
        <v>3</v>
      </c>
      <c r="D2869" t="s">
        <v>19</v>
      </c>
      <c r="E2869" t="s">
        <v>31</v>
      </c>
      <c r="F2869" t="s">
        <v>7</v>
      </c>
      <c r="G2869">
        <v>2016</v>
      </c>
      <c r="H2869" s="9">
        <v>18.0659736454</v>
      </c>
      <c r="I2869" s="9">
        <v>25.893554377599902</v>
      </c>
      <c r="J2869" s="9">
        <v>11.9857195885</v>
      </c>
    </row>
    <row r="2870" spans="1:10" x14ac:dyDescent="0.25">
      <c r="A2870" t="s">
        <v>95</v>
      </c>
      <c r="B2870" t="s">
        <v>144</v>
      </c>
      <c r="C2870" s="7" t="s">
        <v>1</v>
      </c>
      <c r="D2870" t="s">
        <v>20</v>
      </c>
      <c r="E2870" t="s">
        <v>31</v>
      </c>
      <c r="F2870" t="s">
        <v>97</v>
      </c>
      <c r="G2870">
        <v>2016</v>
      </c>
      <c r="H2870" s="9">
        <v>133.982724625</v>
      </c>
      <c r="I2870" s="9">
        <v>191.47328486500001</v>
      </c>
      <c r="J2870" s="9">
        <v>89.326110576199994</v>
      </c>
    </row>
    <row r="2871" spans="1:10" x14ac:dyDescent="0.25">
      <c r="A2871" t="s">
        <v>95</v>
      </c>
      <c r="B2871" t="s">
        <v>144</v>
      </c>
      <c r="C2871" s="7" t="s">
        <v>3</v>
      </c>
      <c r="D2871" t="s">
        <v>20</v>
      </c>
      <c r="E2871" t="s">
        <v>31</v>
      </c>
      <c r="F2871" t="s">
        <v>97</v>
      </c>
      <c r="G2871">
        <v>2016</v>
      </c>
      <c r="H2871" s="9">
        <v>86.353758260999996</v>
      </c>
      <c r="I2871" s="9">
        <v>122.12881670100001</v>
      </c>
      <c r="J2871" s="9">
        <v>58.528609486000001</v>
      </c>
    </row>
    <row r="2872" spans="1:10" x14ac:dyDescent="0.25">
      <c r="A2872" t="s">
        <v>95</v>
      </c>
      <c r="B2872" t="s">
        <v>144</v>
      </c>
      <c r="C2872" s="7" t="s">
        <v>1</v>
      </c>
      <c r="D2872" t="s">
        <v>20</v>
      </c>
      <c r="E2872" t="s">
        <v>31</v>
      </c>
      <c r="F2872" t="s">
        <v>146</v>
      </c>
      <c r="G2872">
        <v>2016</v>
      </c>
      <c r="H2872" s="9">
        <v>3.40325048655E-3</v>
      </c>
      <c r="I2872" s="9">
        <v>4.0043034684900001E-3</v>
      </c>
      <c r="J2872" s="9">
        <v>2.8324004207399998E-3</v>
      </c>
    </row>
    <row r="2873" spans="1:10" x14ac:dyDescent="0.25">
      <c r="A2873" t="s">
        <v>95</v>
      </c>
      <c r="B2873" t="s">
        <v>144</v>
      </c>
      <c r="C2873" s="7" t="s">
        <v>3</v>
      </c>
      <c r="D2873" t="s">
        <v>20</v>
      </c>
      <c r="E2873" t="s">
        <v>31</v>
      </c>
      <c r="F2873" t="s">
        <v>146</v>
      </c>
      <c r="G2873">
        <v>2016</v>
      </c>
      <c r="H2873" s="9">
        <v>1.8806804735700001E-3</v>
      </c>
      <c r="I2873" s="9">
        <v>2.23262955234E-3</v>
      </c>
      <c r="J2873" s="9">
        <v>1.5590712563899999E-3</v>
      </c>
    </row>
    <row r="2874" spans="1:10" x14ac:dyDescent="0.25">
      <c r="A2874" t="s">
        <v>95</v>
      </c>
      <c r="B2874" t="s">
        <v>144</v>
      </c>
      <c r="C2874" s="7" t="s">
        <v>1</v>
      </c>
      <c r="D2874" t="s">
        <v>20</v>
      </c>
      <c r="E2874" t="s">
        <v>31</v>
      </c>
      <c r="F2874" t="s">
        <v>7</v>
      </c>
      <c r="G2874">
        <v>2016</v>
      </c>
      <c r="H2874" s="9">
        <v>36.949497965599903</v>
      </c>
      <c r="I2874" s="9">
        <v>52.804134036000001</v>
      </c>
      <c r="J2874" s="9">
        <v>24.634182878899999</v>
      </c>
    </row>
    <row r="2875" spans="1:10" x14ac:dyDescent="0.25">
      <c r="A2875" t="s">
        <v>95</v>
      </c>
      <c r="B2875" t="s">
        <v>144</v>
      </c>
      <c r="C2875" s="7" t="s">
        <v>3</v>
      </c>
      <c r="D2875" t="s">
        <v>20</v>
      </c>
      <c r="E2875" t="s">
        <v>31</v>
      </c>
      <c r="F2875" t="s">
        <v>7</v>
      </c>
      <c r="G2875">
        <v>2016</v>
      </c>
      <c r="H2875" s="9">
        <v>25.243915835599999</v>
      </c>
      <c r="I2875" s="9">
        <v>35.702089080900002</v>
      </c>
      <c r="J2875" s="9">
        <v>17.109750885099999</v>
      </c>
    </row>
    <row r="2876" spans="1:10" x14ac:dyDescent="0.25">
      <c r="A2876" t="s">
        <v>95</v>
      </c>
      <c r="B2876" t="s">
        <v>144</v>
      </c>
      <c r="C2876" s="7" t="s">
        <v>1</v>
      </c>
      <c r="D2876" t="s">
        <v>21</v>
      </c>
      <c r="E2876" t="s">
        <v>31</v>
      </c>
      <c r="F2876" t="s">
        <v>97</v>
      </c>
      <c r="G2876">
        <v>2016</v>
      </c>
      <c r="H2876" s="9">
        <v>185.59237275699999</v>
      </c>
      <c r="I2876" s="9">
        <v>260.03632257499999</v>
      </c>
      <c r="J2876" s="9">
        <v>122.84797338</v>
      </c>
    </row>
    <row r="2877" spans="1:10" x14ac:dyDescent="0.25">
      <c r="A2877" t="s">
        <v>95</v>
      </c>
      <c r="B2877" t="s">
        <v>144</v>
      </c>
      <c r="C2877" s="7" t="s">
        <v>3</v>
      </c>
      <c r="D2877" t="s">
        <v>21</v>
      </c>
      <c r="E2877" t="s">
        <v>31</v>
      </c>
      <c r="F2877" t="s">
        <v>97</v>
      </c>
      <c r="G2877">
        <v>2016</v>
      </c>
      <c r="H2877" s="9">
        <v>114.470728682</v>
      </c>
      <c r="I2877" s="9">
        <v>161.59252077900001</v>
      </c>
      <c r="J2877" s="9">
        <v>76.518306245100007</v>
      </c>
    </row>
    <row r="2878" spans="1:10" x14ac:dyDescent="0.25">
      <c r="A2878" t="s">
        <v>95</v>
      </c>
      <c r="B2878" t="s">
        <v>144</v>
      </c>
      <c r="C2878" s="7" t="s">
        <v>1</v>
      </c>
      <c r="D2878" t="s">
        <v>21</v>
      </c>
      <c r="E2878" t="s">
        <v>31</v>
      </c>
      <c r="F2878" t="s">
        <v>146</v>
      </c>
      <c r="G2878">
        <v>2016</v>
      </c>
      <c r="H2878" s="9">
        <v>4.7067517216700001E-3</v>
      </c>
      <c r="I2878" s="9">
        <v>5.5458691090900002E-3</v>
      </c>
      <c r="J2878" s="9">
        <v>3.90458686306E-3</v>
      </c>
    </row>
    <row r="2879" spans="1:10" x14ac:dyDescent="0.25">
      <c r="A2879" t="s">
        <v>95</v>
      </c>
      <c r="B2879" t="s">
        <v>144</v>
      </c>
      <c r="C2879" s="7" t="s">
        <v>3</v>
      </c>
      <c r="D2879" t="s">
        <v>21</v>
      </c>
      <c r="E2879" t="s">
        <v>31</v>
      </c>
      <c r="F2879" t="s">
        <v>146</v>
      </c>
      <c r="G2879">
        <v>2016</v>
      </c>
      <c r="H2879" s="9">
        <v>2.4340106407600001E-3</v>
      </c>
      <c r="I2879" s="9">
        <v>2.8645917089299999E-3</v>
      </c>
      <c r="J2879" s="9">
        <v>2.0173543683500001E-3</v>
      </c>
    </row>
    <row r="2880" spans="1:10" x14ac:dyDescent="0.25">
      <c r="A2880" t="s">
        <v>95</v>
      </c>
      <c r="B2880" t="s">
        <v>144</v>
      </c>
      <c r="C2880" s="7" t="s">
        <v>1</v>
      </c>
      <c r="D2880" t="s">
        <v>21</v>
      </c>
      <c r="E2880" t="s">
        <v>31</v>
      </c>
      <c r="F2880" t="s">
        <v>7</v>
      </c>
      <c r="G2880">
        <v>2016</v>
      </c>
      <c r="H2880" s="9">
        <v>54.706675709199999</v>
      </c>
      <c r="I2880" s="9">
        <v>76.650363161000001</v>
      </c>
      <c r="J2880" s="9">
        <v>36.211640281400001</v>
      </c>
    </row>
    <row r="2881" spans="1:10" x14ac:dyDescent="0.25">
      <c r="A2881" t="s">
        <v>95</v>
      </c>
      <c r="B2881" t="s">
        <v>144</v>
      </c>
      <c r="C2881" s="7" t="s">
        <v>3</v>
      </c>
      <c r="D2881" t="s">
        <v>21</v>
      </c>
      <c r="E2881" t="s">
        <v>31</v>
      </c>
      <c r="F2881" t="s">
        <v>7</v>
      </c>
      <c r="G2881">
        <v>2016</v>
      </c>
      <c r="H2881" s="9">
        <v>34.818582985999903</v>
      </c>
      <c r="I2881" s="9">
        <v>49.151627314899997</v>
      </c>
      <c r="J2881" s="9">
        <v>23.274587543999999</v>
      </c>
    </row>
    <row r="2882" spans="1:10" x14ac:dyDescent="0.25">
      <c r="A2882" t="s">
        <v>95</v>
      </c>
      <c r="B2882" t="s">
        <v>144</v>
      </c>
      <c r="C2882" s="7" t="s">
        <v>1</v>
      </c>
      <c r="D2882" t="s">
        <v>22</v>
      </c>
      <c r="E2882" t="s">
        <v>31</v>
      </c>
      <c r="F2882" t="s">
        <v>97</v>
      </c>
      <c r="G2882">
        <v>2016</v>
      </c>
      <c r="H2882" s="9">
        <v>278.391125327</v>
      </c>
      <c r="I2882" s="9">
        <v>391.06466871499998</v>
      </c>
      <c r="J2882" s="9">
        <v>186.917333791</v>
      </c>
    </row>
    <row r="2883" spans="1:10" x14ac:dyDescent="0.25">
      <c r="A2883" t="s">
        <v>95</v>
      </c>
      <c r="B2883" t="s">
        <v>144</v>
      </c>
      <c r="C2883" s="7" t="s">
        <v>3</v>
      </c>
      <c r="D2883" t="s">
        <v>22</v>
      </c>
      <c r="E2883" t="s">
        <v>31</v>
      </c>
      <c r="F2883" t="s">
        <v>97</v>
      </c>
      <c r="G2883">
        <v>2016</v>
      </c>
      <c r="H2883" s="9">
        <v>165.05859746900001</v>
      </c>
      <c r="I2883" s="9">
        <v>232.728780218</v>
      </c>
      <c r="J2883" s="9">
        <v>110.634396626</v>
      </c>
    </row>
    <row r="2884" spans="1:10" x14ac:dyDescent="0.25">
      <c r="A2884" t="s">
        <v>95</v>
      </c>
      <c r="B2884" t="s">
        <v>144</v>
      </c>
      <c r="C2884" s="7" t="s">
        <v>1</v>
      </c>
      <c r="D2884" t="s">
        <v>22</v>
      </c>
      <c r="E2884" t="s">
        <v>31</v>
      </c>
      <c r="F2884" t="s">
        <v>146</v>
      </c>
      <c r="G2884">
        <v>2016</v>
      </c>
      <c r="H2884" s="9">
        <v>7.1071870088300002E-3</v>
      </c>
      <c r="I2884" s="9">
        <v>8.3172942000099993E-3</v>
      </c>
      <c r="J2884" s="9">
        <v>6.0427832937500004E-3</v>
      </c>
    </row>
    <row r="2885" spans="1:10" x14ac:dyDescent="0.25">
      <c r="A2885" t="s">
        <v>95</v>
      </c>
      <c r="B2885" t="s">
        <v>144</v>
      </c>
      <c r="C2885" s="7" t="s">
        <v>3</v>
      </c>
      <c r="D2885" t="s">
        <v>22</v>
      </c>
      <c r="E2885" t="s">
        <v>31</v>
      </c>
      <c r="F2885" t="s">
        <v>146</v>
      </c>
      <c r="G2885">
        <v>2016</v>
      </c>
      <c r="H2885" s="9">
        <v>3.4925982618799999E-3</v>
      </c>
      <c r="I2885" s="9">
        <v>4.11065960452E-3</v>
      </c>
      <c r="J2885" s="9">
        <v>2.9428923231899998E-3</v>
      </c>
    </row>
    <row r="2886" spans="1:10" x14ac:dyDescent="0.25">
      <c r="A2886" t="s">
        <v>95</v>
      </c>
      <c r="B2886" t="s">
        <v>144</v>
      </c>
      <c r="C2886" s="7" t="s">
        <v>1</v>
      </c>
      <c r="D2886" t="s">
        <v>22</v>
      </c>
      <c r="E2886" t="s">
        <v>31</v>
      </c>
      <c r="F2886" t="s">
        <v>7</v>
      </c>
      <c r="G2886">
        <v>2016</v>
      </c>
      <c r="H2886" s="9">
        <v>88.668512851599999</v>
      </c>
      <c r="I2886" s="9">
        <v>124.55541663899901</v>
      </c>
      <c r="J2886" s="9">
        <v>59.533801567799998</v>
      </c>
    </row>
    <row r="2887" spans="1:10" x14ac:dyDescent="0.25">
      <c r="A2887" t="s">
        <v>95</v>
      </c>
      <c r="B2887" t="s">
        <v>144</v>
      </c>
      <c r="C2887" s="7" t="s">
        <v>3</v>
      </c>
      <c r="D2887" t="s">
        <v>22</v>
      </c>
      <c r="E2887" t="s">
        <v>31</v>
      </c>
      <c r="F2887" t="s">
        <v>7</v>
      </c>
      <c r="G2887">
        <v>2016</v>
      </c>
      <c r="H2887" s="9">
        <v>52.105777494199998</v>
      </c>
      <c r="I2887" s="9">
        <v>73.467933355100001</v>
      </c>
      <c r="J2887" s="9">
        <v>34.925119576999997</v>
      </c>
    </row>
    <row r="2888" spans="1:10" x14ac:dyDescent="0.25">
      <c r="A2888" t="s">
        <v>95</v>
      </c>
      <c r="B2888" t="s">
        <v>144</v>
      </c>
      <c r="C2888" s="7" t="s">
        <v>1</v>
      </c>
      <c r="D2888" t="s">
        <v>23</v>
      </c>
      <c r="E2888" t="s">
        <v>31</v>
      </c>
      <c r="F2888" t="s">
        <v>97</v>
      </c>
      <c r="G2888">
        <v>2016</v>
      </c>
      <c r="H2888" s="9">
        <v>366.23765493899998</v>
      </c>
      <c r="I2888" s="9">
        <v>517.09459479300006</v>
      </c>
      <c r="J2888" s="9">
        <v>246.06404054999999</v>
      </c>
    </row>
    <row r="2889" spans="1:10" x14ac:dyDescent="0.25">
      <c r="A2889" t="s">
        <v>95</v>
      </c>
      <c r="B2889" t="s">
        <v>144</v>
      </c>
      <c r="C2889" s="7" t="s">
        <v>3</v>
      </c>
      <c r="D2889" t="s">
        <v>23</v>
      </c>
      <c r="E2889" t="s">
        <v>31</v>
      </c>
      <c r="F2889" t="s">
        <v>97</v>
      </c>
      <c r="G2889">
        <v>2016</v>
      </c>
      <c r="H2889" s="9">
        <v>210.837118172</v>
      </c>
      <c r="I2889" s="9">
        <v>296.72088992900001</v>
      </c>
      <c r="J2889" s="9">
        <v>141.42064884999999</v>
      </c>
    </row>
    <row r="2890" spans="1:10" x14ac:dyDescent="0.25">
      <c r="A2890" t="s">
        <v>95</v>
      </c>
      <c r="B2890" t="s">
        <v>144</v>
      </c>
      <c r="C2890" s="7" t="s">
        <v>1</v>
      </c>
      <c r="D2890" t="s">
        <v>23</v>
      </c>
      <c r="E2890" t="s">
        <v>31</v>
      </c>
      <c r="F2890" t="s">
        <v>146</v>
      </c>
      <c r="G2890">
        <v>2016</v>
      </c>
      <c r="H2890" s="9">
        <v>1.02684415287E-2</v>
      </c>
      <c r="I2890" s="9">
        <v>1.2022804773999999E-2</v>
      </c>
      <c r="J2890" s="9">
        <v>8.5995524421700002E-3</v>
      </c>
    </row>
    <row r="2891" spans="1:10" x14ac:dyDescent="0.25">
      <c r="A2891" t="s">
        <v>95</v>
      </c>
      <c r="B2891" t="s">
        <v>144</v>
      </c>
      <c r="C2891" s="7" t="s">
        <v>3</v>
      </c>
      <c r="D2891" t="s">
        <v>23</v>
      </c>
      <c r="E2891" t="s">
        <v>31</v>
      </c>
      <c r="F2891" t="s">
        <v>146</v>
      </c>
      <c r="G2891">
        <v>2016</v>
      </c>
      <c r="H2891" s="9">
        <v>5.04920080849E-3</v>
      </c>
      <c r="I2891" s="9">
        <v>5.9952527996900004E-3</v>
      </c>
      <c r="J2891" s="9">
        <v>4.20666878789E-3</v>
      </c>
    </row>
    <row r="2892" spans="1:10" x14ac:dyDescent="0.25">
      <c r="A2892" t="s">
        <v>95</v>
      </c>
      <c r="B2892" t="s">
        <v>144</v>
      </c>
      <c r="C2892" s="7" t="s">
        <v>1</v>
      </c>
      <c r="D2892" t="s">
        <v>23</v>
      </c>
      <c r="E2892" t="s">
        <v>31</v>
      </c>
      <c r="F2892" t="s">
        <v>7</v>
      </c>
      <c r="G2892">
        <v>2016</v>
      </c>
      <c r="H2892" s="9">
        <v>139.54086283999999</v>
      </c>
      <c r="I2892" s="9">
        <v>197.01913485399999</v>
      </c>
      <c r="J2892" s="9">
        <v>93.753299446900002</v>
      </c>
    </row>
    <row r="2893" spans="1:10" x14ac:dyDescent="0.25">
      <c r="A2893" t="s">
        <v>95</v>
      </c>
      <c r="B2893" t="s">
        <v>144</v>
      </c>
      <c r="C2893" s="7" t="s">
        <v>3</v>
      </c>
      <c r="D2893" t="s">
        <v>23</v>
      </c>
      <c r="E2893" t="s">
        <v>31</v>
      </c>
      <c r="F2893" t="s">
        <v>7</v>
      </c>
      <c r="G2893">
        <v>2016</v>
      </c>
      <c r="H2893" s="9">
        <v>78.066003004799995</v>
      </c>
      <c r="I2893" s="9">
        <v>109.865919652</v>
      </c>
      <c r="J2893" s="9">
        <v>52.363383135699998</v>
      </c>
    </row>
    <row r="2894" spans="1:10" x14ac:dyDescent="0.25">
      <c r="A2894" t="s">
        <v>95</v>
      </c>
      <c r="B2894" t="s">
        <v>144</v>
      </c>
      <c r="C2894" s="7" t="s">
        <v>1</v>
      </c>
      <c r="D2894" t="s">
        <v>24</v>
      </c>
      <c r="E2894" t="s">
        <v>31</v>
      </c>
      <c r="F2894" t="s">
        <v>97</v>
      </c>
      <c r="G2894">
        <v>2016</v>
      </c>
      <c r="H2894" s="9">
        <v>436.65493670699999</v>
      </c>
      <c r="I2894" s="9">
        <v>608.16133637500002</v>
      </c>
      <c r="J2894" s="9">
        <v>293.76064880600001</v>
      </c>
    </row>
    <row r="2895" spans="1:10" x14ac:dyDescent="0.25">
      <c r="A2895" t="s">
        <v>95</v>
      </c>
      <c r="B2895" t="s">
        <v>144</v>
      </c>
      <c r="C2895" s="7" t="s">
        <v>3</v>
      </c>
      <c r="D2895" t="s">
        <v>24</v>
      </c>
      <c r="E2895" t="s">
        <v>31</v>
      </c>
      <c r="F2895" t="s">
        <v>97</v>
      </c>
      <c r="G2895">
        <v>2016</v>
      </c>
      <c r="H2895" s="9">
        <v>241.016408375</v>
      </c>
      <c r="I2895" s="9">
        <v>339.33272628899999</v>
      </c>
      <c r="J2895" s="9">
        <v>161.799585923</v>
      </c>
    </row>
    <row r="2896" spans="1:10" x14ac:dyDescent="0.25">
      <c r="A2896" t="s">
        <v>95</v>
      </c>
      <c r="B2896" t="s">
        <v>144</v>
      </c>
      <c r="C2896" s="7" t="s">
        <v>1</v>
      </c>
      <c r="D2896" t="s">
        <v>24</v>
      </c>
      <c r="E2896" t="s">
        <v>31</v>
      </c>
      <c r="F2896" t="s">
        <v>146</v>
      </c>
      <c r="G2896">
        <v>2016</v>
      </c>
      <c r="H2896" s="9">
        <v>1.4007791314E-2</v>
      </c>
      <c r="I2896" s="9">
        <v>1.6483925633999998E-2</v>
      </c>
      <c r="J2896" s="9">
        <v>1.18616582081E-2</v>
      </c>
    </row>
    <row r="2897" spans="1:10" x14ac:dyDescent="0.25">
      <c r="A2897" t="s">
        <v>95</v>
      </c>
      <c r="B2897" t="s">
        <v>144</v>
      </c>
      <c r="C2897" s="7" t="s">
        <v>3</v>
      </c>
      <c r="D2897" t="s">
        <v>24</v>
      </c>
      <c r="E2897" t="s">
        <v>31</v>
      </c>
      <c r="F2897" t="s">
        <v>146</v>
      </c>
      <c r="G2897">
        <v>2016</v>
      </c>
      <c r="H2897" s="9">
        <v>6.9678406372200002E-3</v>
      </c>
      <c r="I2897" s="9">
        <v>8.2330603855099993E-3</v>
      </c>
      <c r="J2897" s="9">
        <v>5.7932207962400001E-3</v>
      </c>
    </row>
    <row r="2898" spans="1:10" x14ac:dyDescent="0.25">
      <c r="A2898" t="s">
        <v>95</v>
      </c>
      <c r="B2898" t="s">
        <v>144</v>
      </c>
      <c r="C2898" s="7" t="s">
        <v>1</v>
      </c>
      <c r="D2898" t="s">
        <v>24</v>
      </c>
      <c r="E2898" t="s">
        <v>31</v>
      </c>
      <c r="F2898" t="s">
        <v>7</v>
      </c>
      <c r="G2898">
        <v>2016</v>
      </c>
      <c r="H2898" s="9">
        <v>209.013313544</v>
      </c>
      <c r="I2898" s="9">
        <v>291.10816207400001</v>
      </c>
      <c r="J2898" s="9">
        <v>140.61420456799999</v>
      </c>
    </row>
    <row r="2899" spans="1:10" x14ac:dyDescent="0.25">
      <c r="A2899" t="s">
        <v>95</v>
      </c>
      <c r="B2899" t="s">
        <v>144</v>
      </c>
      <c r="C2899" s="7" t="s">
        <v>3</v>
      </c>
      <c r="D2899" t="s">
        <v>24</v>
      </c>
      <c r="E2899" t="s">
        <v>31</v>
      </c>
      <c r="F2899" t="s">
        <v>7</v>
      </c>
      <c r="G2899">
        <v>2016</v>
      </c>
      <c r="H2899" s="9">
        <v>112.51545058699899</v>
      </c>
      <c r="I2899" s="9">
        <v>158.41317549600001</v>
      </c>
      <c r="J2899" s="9">
        <v>75.5340826698</v>
      </c>
    </row>
    <row r="2900" spans="1:10" x14ac:dyDescent="0.25">
      <c r="A2900" t="s">
        <v>95</v>
      </c>
      <c r="B2900" t="s">
        <v>144</v>
      </c>
      <c r="C2900" s="7" t="s">
        <v>1</v>
      </c>
      <c r="D2900" t="s">
        <v>25</v>
      </c>
      <c r="E2900" t="s">
        <v>31</v>
      </c>
      <c r="F2900" t="s">
        <v>97</v>
      </c>
      <c r="G2900">
        <v>2016</v>
      </c>
      <c r="H2900" s="9">
        <v>559.61814289100005</v>
      </c>
      <c r="I2900" s="9">
        <v>766.309312858</v>
      </c>
      <c r="J2900" s="9">
        <v>382.70081915499998</v>
      </c>
    </row>
    <row r="2901" spans="1:10" x14ac:dyDescent="0.25">
      <c r="A2901" t="s">
        <v>95</v>
      </c>
      <c r="B2901" t="s">
        <v>144</v>
      </c>
      <c r="C2901" s="7" t="s">
        <v>3</v>
      </c>
      <c r="D2901" t="s">
        <v>25</v>
      </c>
      <c r="E2901" t="s">
        <v>31</v>
      </c>
      <c r="F2901" t="s">
        <v>97</v>
      </c>
      <c r="G2901">
        <v>2016</v>
      </c>
      <c r="H2901" s="9">
        <v>322.103993946</v>
      </c>
      <c r="I2901" s="9">
        <v>442.27967175200001</v>
      </c>
      <c r="J2901" s="9">
        <v>219.54556645100001</v>
      </c>
    </row>
    <row r="2902" spans="1:10" x14ac:dyDescent="0.25">
      <c r="A2902" t="s">
        <v>95</v>
      </c>
      <c r="B2902" t="s">
        <v>144</v>
      </c>
      <c r="C2902" s="7" t="s">
        <v>1</v>
      </c>
      <c r="D2902" t="s">
        <v>25</v>
      </c>
      <c r="E2902" t="s">
        <v>31</v>
      </c>
      <c r="F2902" t="s">
        <v>146</v>
      </c>
      <c r="G2902">
        <v>2016</v>
      </c>
      <c r="H2902" s="9">
        <v>1.9201867852099999E-2</v>
      </c>
      <c r="I2902" s="9">
        <v>2.2304036497099999E-2</v>
      </c>
      <c r="J2902" s="9">
        <v>1.6531992159899998E-2</v>
      </c>
    </row>
    <row r="2903" spans="1:10" x14ac:dyDescent="0.25">
      <c r="A2903" t="s">
        <v>95</v>
      </c>
      <c r="B2903" t="s">
        <v>144</v>
      </c>
      <c r="C2903" s="7" t="s">
        <v>3</v>
      </c>
      <c r="D2903" t="s">
        <v>25</v>
      </c>
      <c r="E2903" t="s">
        <v>31</v>
      </c>
      <c r="F2903" t="s">
        <v>146</v>
      </c>
      <c r="G2903">
        <v>2016</v>
      </c>
      <c r="H2903" s="9">
        <v>9.7891507891099995E-3</v>
      </c>
      <c r="I2903" s="9">
        <v>1.1488322835699999E-2</v>
      </c>
      <c r="J2903" s="9">
        <v>8.4291682620800008E-3</v>
      </c>
    </row>
    <row r="2904" spans="1:10" x14ac:dyDescent="0.25">
      <c r="A2904" t="s">
        <v>95</v>
      </c>
      <c r="B2904" t="s">
        <v>144</v>
      </c>
      <c r="C2904" s="7" t="s">
        <v>1</v>
      </c>
      <c r="D2904" t="s">
        <v>25</v>
      </c>
      <c r="E2904" t="s">
        <v>31</v>
      </c>
      <c r="F2904" t="s">
        <v>7</v>
      </c>
      <c r="G2904">
        <v>2016</v>
      </c>
      <c r="H2904" s="9">
        <v>316.62024216200001</v>
      </c>
      <c r="I2904" s="9">
        <v>433.56178367400003</v>
      </c>
      <c r="J2904" s="9">
        <v>216.52412019899899</v>
      </c>
    </row>
    <row r="2905" spans="1:10" x14ac:dyDescent="0.25">
      <c r="A2905" t="s">
        <v>95</v>
      </c>
      <c r="B2905" t="s">
        <v>144</v>
      </c>
      <c r="C2905" s="7" t="s">
        <v>3</v>
      </c>
      <c r="D2905" t="s">
        <v>25</v>
      </c>
      <c r="E2905" t="s">
        <v>31</v>
      </c>
      <c r="F2905" t="s">
        <v>7</v>
      </c>
      <c r="G2905">
        <v>2016</v>
      </c>
      <c r="H2905" s="9">
        <v>169.79405870100001</v>
      </c>
      <c r="I2905" s="9">
        <v>233.143524947</v>
      </c>
      <c r="J2905" s="9">
        <v>115.7313585</v>
      </c>
    </row>
    <row r="2906" spans="1:10" x14ac:dyDescent="0.25">
      <c r="A2906" t="s">
        <v>95</v>
      </c>
      <c r="B2906" t="s">
        <v>144</v>
      </c>
      <c r="C2906" s="7" t="s">
        <v>1</v>
      </c>
      <c r="D2906" t="s">
        <v>26</v>
      </c>
      <c r="E2906" t="s">
        <v>31</v>
      </c>
      <c r="F2906" t="s">
        <v>97</v>
      </c>
      <c r="G2906">
        <v>2016</v>
      </c>
      <c r="H2906" s="9">
        <v>768.50242682400005</v>
      </c>
      <c r="I2906" s="9">
        <v>1038.7702788900001</v>
      </c>
      <c r="J2906" s="9">
        <v>535.21838330000003</v>
      </c>
    </row>
    <row r="2907" spans="1:10" x14ac:dyDescent="0.25">
      <c r="A2907" t="s">
        <v>95</v>
      </c>
      <c r="B2907" t="s">
        <v>144</v>
      </c>
      <c r="C2907" s="7" t="s">
        <v>3</v>
      </c>
      <c r="D2907" t="s">
        <v>26</v>
      </c>
      <c r="E2907" t="s">
        <v>31</v>
      </c>
      <c r="F2907" t="s">
        <v>97</v>
      </c>
      <c r="G2907">
        <v>2016</v>
      </c>
      <c r="H2907" s="9">
        <v>488.75864757800002</v>
      </c>
      <c r="I2907" s="9">
        <v>663.11502115300004</v>
      </c>
      <c r="J2907" s="9">
        <v>339.63374816100003</v>
      </c>
    </row>
    <row r="2908" spans="1:10" x14ac:dyDescent="0.25">
      <c r="A2908" t="s">
        <v>95</v>
      </c>
      <c r="B2908" t="s">
        <v>144</v>
      </c>
      <c r="C2908" s="7" t="s">
        <v>1</v>
      </c>
      <c r="D2908" t="s">
        <v>26</v>
      </c>
      <c r="E2908" t="s">
        <v>31</v>
      </c>
      <c r="F2908" t="s">
        <v>146</v>
      </c>
      <c r="G2908">
        <v>2016</v>
      </c>
      <c r="H2908" s="9">
        <v>2.6518384453300001E-2</v>
      </c>
      <c r="I2908" s="9">
        <v>3.07370952493E-2</v>
      </c>
      <c r="J2908" s="9">
        <v>2.31249106797E-2</v>
      </c>
    </row>
    <row r="2909" spans="1:10" x14ac:dyDescent="0.25">
      <c r="A2909" t="s">
        <v>95</v>
      </c>
      <c r="B2909" t="s">
        <v>144</v>
      </c>
      <c r="C2909" s="7" t="s">
        <v>3</v>
      </c>
      <c r="D2909" t="s">
        <v>26</v>
      </c>
      <c r="E2909" t="s">
        <v>31</v>
      </c>
      <c r="F2909" t="s">
        <v>146</v>
      </c>
      <c r="G2909">
        <v>2016</v>
      </c>
      <c r="H2909" s="9">
        <v>1.489610098E-2</v>
      </c>
      <c r="I2909" s="9">
        <v>1.73343052536E-2</v>
      </c>
      <c r="J2909" s="9">
        <v>1.27815558122E-2</v>
      </c>
    </row>
    <row r="2910" spans="1:10" x14ac:dyDescent="0.25">
      <c r="A2910" t="s">
        <v>95</v>
      </c>
      <c r="B2910" t="s">
        <v>144</v>
      </c>
      <c r="C2910" s="7" t="s">
        <v>1</v>
      </c>
      <c r="D2910" t="s">
        <v>26</v>
      </c>
      <c r="E2910" t="s">
        <v>31</v>
      </c>
      <c r="F2910" t="s">
        <v>7</v>
      </c>
      <c r="G2910">
        <v>2016</v>
      </c>
      <c r="H2910" s="9">
        <v>495.80330867299898</v>
      </c>
      <c r="I2910" s="9">
        <v>670.16800890900004</v>
      </c>
      <c r="J2910" s="9">
        <v>345.298903478</v>
      </c>
    </row>
    <row r="2911" spans="1:10" x14ac:dyDescent="0.25">
      <c r="A2911" t="s">
        <v>95</v>
      </c>
      <c r="B2911" t="s">
        <v>144</v>
      </c>
      <c r="C2911" s="7" t="s">
        <v>3</v>
      </c>
      <c r="D2911" t="s">
        <v>26</v>
      </c>
      <c r="E2911" t="s">
        <v>31</v>
      </c>
      <c r="F2911" t="s">
        <v>7</v>
      </c>
      <c r="G2911">
        <v>2016</v>
      </c>
      <c r="H2911" s="9">
        <v>288.449636688</v>
      </c>
      <c r="I2911" s="9">
        <v>391.34916155799999</v>
      </c>
      <c r="J2911" s="9">
        <v>200.44091649199899</v>
      </c>
    </row>
    <row r="2912" spans="1:10" x14ac:dyDescent="0.25">
      <c r="A2912" t="s">
        <v>95</v>
      </c>
      <c r="B2912" t="s">
        <v>144</v>
      </c>
      <c r="C2912" s="7" t="s">
        <v>1</v>
      </c>
      <c r="D2912" t="s">
        <v>27</v>
      </c>
      <c r="E2912" t="s">
        <v>31</v>
      </c>
      <c r="F2912" t="s">
        <v>97</v>
      </c>
      <c r="G2912">
        <v>2016</v>
      </c>
      <c r="H2912" s="9">
        <v>659.68963631500003</v>
      </c>
      <c r="I2912" s="9">
        <v>897.10877661999996</v>
      </c>
      <c r="J2912" s="9">
        <v>461.04035523499999</v>
      </c>
    </row>
    <row r="2913" spans="1:10" x14ac:dyDescent="0.25">
      <c r="A2913" t="s">
        <v>95</v>
      </c>
      <c r="B2913" t="s">
        <v>144</v>
      </c>
      <c r="C2913" s="7" t="s">
        <v>3</v>
      </c>
      <c r="D2913" t="s">
        <v>27</v>
      </c>
      <c r="E2913" t="s">
        <v>31</v>
      </c>
      <c r="F2913" t="s">
        <v>97</v>
      </c>
      <c r="G2913">
        <v>2016</v>
      </c>
      <c r="H2913" s="9">
        <v>490.32660371899999</v>
      </c>
      <c r="I2913" s="9">
        <v>667.89434633899998</v>
      </c>
      <c r="J2913" s="9">
        <v>339.96926963200002</v>
      </c>
    </row>
    <row r="2914" spans="1:10" x14ac:dyDescent="0.25">
      <c r="A2914" t="s">
        <v>95</v>
      </c>
      <c r="B2914" t="s">
        <v>144</v>
      </c>
      <c r="C2914" s="7" t="s">
        <v>1</v>
      </c>
      <c r="D2914" t="s">
        <v>27</v>
      </c>
      <c r="E2914" t="s">
        <v>31</v>
      </c>
      <c r="F2914" t="s">
        <v>146</v>
      </c>
      <c r="G2914">
        <v>2016</v>
      </c>
      <c r="H2914" s="9">
        <v>3.1265281477000001E-2</v>
      </c>
      <c r="I2914" s="9">
        <v>3.6113866881499999E-2</v>
      </c>
      <c r="J2914" s="9">
        <v>2.70579307555E-2</v>
      </c>
    </row>
    <row r="2915" spans="1:10" x14ac:dyDescent="0.25">
      <c r="A2915" t="s">
        <v>95</v>
      </c>
      <c r="B2915" t="s">
        <v>144</v>
      </c>
      <c r="C2915" s="7" t="s">
        <v>3</v>
      </c>
      <c r="D2915" t="s">
        <v>27</v>
      </c>
      <c r="E2915" t="s">
        <v>31</v>
      </c>
      <c r="F2915" t="s">
        <v>146</v>
      </c>
      <c r="G2915">
        <v>2016</v>
      </c>
      <c r="H2915" s="9">
        <v>1.9625044801799999E-2</v>
      </c>
      <c r="I2915" s="9">
        <v>2.268608645E-2</v>
      </c>
      <c r="J2915" s="9">
        <v>1.6983145736800001E-2</v>
      </c>
    </row>
    <row r="2916" spans="1:10" x14ac:dyDescent="0.25">
      <c r="A2916" t="s">
        <v>95</v>
      </c>
      <c r="B2916" t="s">
        <v>144</v>
      </c>
      <c r="C2916" s="7" t="s">
        <v>1</v>
      </c>
      <c r="D2916" t="s">
        <v>27</v>
      </c>
      <c r="E2916" t="s">
        <v>31</v>
      </c>
      <c r="F2916" t="s">
        <v>7</v>
      </c>
      <c r="G2916">
        <v>2016</v>
      </c>
      <c r="H2916" s="9">
        <v>670.49420858300005</v>
      </c>
      <c r="I2916" s="9">
        <v>911.80186269499995</v>
      </c>
      <c r="J2916" s="9">
        <v>468.59139675900002</v>
      </c>
    </row>
    <row r="2917" spans="1:10" x14ac:dyDescent="0.25">
      <c r="A2917" t="s">
        <v>95</v>
      </c>
      <c r="B2917" t="s">
        <v>144</v>
      </c>
      <c r="C2917" s="7" t="s">
        <v>3</v>
      </c>
      <c r="D2917" t="s">
        <v>27</v>
      </c>
      <c r="E2917" t="s">
        <v>31</v>
      </c>
      <c r="F2917" t="s">
        <v>7</v>
      </c>
      <c r="G2917">
        <v>2016</v>
      </c>
      <c r="H2917" s="9">
        <v>425.98607375799997</v>
      </c>
      <c r="I2917" s="9">
        <v>580.25342317499997</v>
      </c>
      <c r="J2917" s="9">
        <v>295.358590112</v>
      </c>
    </row>
    <row r="2918" spans="1:10" x14ac:dyDescent="0.25">
      <c r="A2918" t="s">
        <v>95</v>
      </c>
      <c r="B2918" t="s">
        <v>144</v>
      </c>
      <c r="C2918" s="7" t="s">
        <v>1</v>
      </c>
      <c r="D2918" t="s">
        <v>28</v>
      </c>
      <c r="E2918" t="s">
        <v>31</v>
      </c>
      <c r="F2918" t="s">
        <v>97</v>
      </c>
      <c r="G2918">
        <v>2016</v>
      </c>
      <c r="H2918" s="9">
        <v>681.82440318299996</v>
      </c>
      <c r="I2918" s="9">
        <v>922.97978601700004</v>
      </c>
      <c r="J2918" s="9">
        <v>475.330627763</v>
      </c>
    </row>
    <row r="2919" spans="1:10" x14ac:dyDescent="0.25">
      <c r="A2919" t="s">
        <v>95</v>
      </c>
      <c r="B2919" t="s">
        <v>144</v>
      </c>
      <c r="C2919" s="7" t="s">
        <v>3</v>
      </c>
      <c r="D2919" t="s">
        <v>28</v>
      </c>
      <c r="E2919" t="s">
        <v>31</v>
      </c>
      <c r="F2919" t="s">
        <v>97</v>
      </c>
      <c r="G2919">
        <v>2016</v>
      </c>
      <c r="H2919" s="9">
        <v>554.87632791600004</v>
      </c>
      <c r="I2919" s="9">
        <v>754.08475107599998</v>
      </c>
      <c r="J2919" s="9">
        <v>387.149740974</v>
      </c>
    </row>
    <row r="2920" spans="1:10" x14ac:dyDescent="0.25">
      <c r="A2920" t="s">
        <v>95</v>
      </c>
      <c r="B2920" t="s">
        <v>144</v>
      </c>
      <c r="C2920" s="7" t="s">
        <v>1</v>
      </c>
      <c r="D2920" t="s">
        <v>28</v>
      </c>
      <c r="E2920" t="s">
        <v>31</v>
      </c>
      <c r="F2920" t="s">
        <v>146</v>
      </c>
      <c r="G2920">
        <v>2016</v>
      </c>
      <c r="H2920" s="9">
        <v>3.2905274280099997E-2</v>
      </c>
      <c r="I2920" s="9">
        <v>3.8186625172900002E-2</v>
      </c>
      <c r="J2920" s="9">
        <v>2.82577095519E-2</v>
      </c>
    </row>
    <row r="2921" spans="1:10" x14ac:dyDescent="0.25">
      <c r="A2921" t="s">
        <v>95</v>
      </c>
      <c r="B2921" t="s">
        <v>144</v>
      </c>
      <c r="C2921" s="7" t="s">
        <v>3</v>
      </c>
      <c r="D2921" t="s">
        <v>28</v>
      </c>
      <c r="E2921" t="s">
        <v>31</v>
      </c>
      <c r="F2921" t="s">
        <v>146</v>
      </c>
      <c r="G2921">
        <v>2016</v>
      </c>
      <c r="H2921" s="9">
        <v>2.28537106003E-2</v>
      </c>
      <c r="I2921" s="9">
        <v>2.6646308464700001E-2</v>
      </c>
      <c r="J2921" s="9">
        <v>1.9657568494000001E-2</v>
      </c>
    </row>
    <row r="2922" spans="1:10" x14ac:dyDescent="0.25">
      <c r="A2922" t="s">
        <v>95</v>
      </c>
      <c r="B2922" t="s">
        <v>144</v>
      </c>
      <c r="C2922" s="7" t="s">
        <v>1</v>
      </c>
      <c r="D2922" t="s">
        <v>28</v>
      </c>
      <c r="E2922" t="s">
        <v>31</v>
      </c>
      <c r="F2922" t="s">
        <v>7</v>
      </c>
      <c r="G2922">
        <v>2016</v>
      </c>
      <c r="H2922" s="9">
        <v>795.24005965799995</v>
      </c>
      <c r="I2922" s="9">
        <v>1076.50957735</v>
      </c>
      <c r="J2922" s="9">
        <v>554.39781124599995</v>
      </c>
    </row>
    <row r="2923" spans="1:10" x14ac:dyDescent="0.25">
      <c r="A2923" t="s">
        <v>95</v>
      </c>
      <c r="B2923" t="s">
        <v>144</v>
      </c>
      <c r="C2923" s="7" t="s">
        <v>3</v>
      </c>
      <c r="D2923" t="s">
        <v>28</v>
      </c>
      <c r="E2923" t="s">
        <v>31</v>
      </c>
      <c r="F2923" t="s">
        <v>7</v>
      </c>
      <c r="G2923">
        <v>2016</v>
      </c>
      <c r="H2923" s="9">
        <v>551.19378168899902</v>
      </c>
      <c r="I2923" s="9">
        <v>749.08011884499899</v>
      </c>
      <c r="J2923" s="9">
        <v>384.580345332999</v>
      </c>
    </row>
    <row r="2924" spans="1:10" x14ac:dyDescent="0.25">
      <c r="A2924" t="s">
        <v>95</v>
      </c>
      <c r="B2924" t="s">
        <v>144</v>
      </c>
      <c r="C2924" s="7" t="s">
        <v>1</v>
      </c>
      <c r="D2924" t="s">
        <v>147</v>
      </c>
      <c r="E2924" t="s">
        <v>31</v>
      </c>
      <c r="F2924" t="s">
        <v>97</v>
      </c>
      <c r="G2924">
        <v>2016</v>
      </c>
      <c r="H2924" s="9">
        <v>542.71334286399997</v>
      </c>
      <c r="I2924" s="9">
        <v>731.27005410599998</v>
      </c>
      <c r="J2924" s="9">
        <v>381.28732774700001</v>
      </c>
    </row>
    <row r="2925" spans="1:10" x14ac:dyDescent="0.25">
      <c r="A2925" t="s">
        <v>95</v>
      </c>
      <c r="B2925" t="s">
        <v>144</v>
      </c>
      <c r="C2925" s="7" t="s">
        <v>3</v>
      </c>
      <c r="D2925" t="s">
        <v>147</v>
      </c>
      <c r="E2925" t="s">
        <v>31</v>
      </c>
      <c r="F2925" t="s">
        <v>97</v>
      </c>
      <c r="G2925">
        <v>2016</v>
      </c>
      <c r="H2925" s="9">
        <v>500.53251775899997</v>
      </c>
      <c r="I2925" s="9">
        <v>681.40780190700002</v>
      </c>
      <c r="J2925" s="9">
        <v>352.33691567300002</v>
      </c>
    </row>
    <row r="2926" spans="1:10" x14ac:dyDescent="0.25">
      <c r="A2926" t="s">
        <v>95</v>
      </c>
      <c r="B2926" t="s">
        <v>144</v>
      </c>
      <c r="C2926" s="7" t="s">
        <v>1</v>
      </c>
      <c r="D2926" t="s">
        <v>147</v>
      </c>
      <c r="E2926" t="s">
        <v>31</v>
      </c>
      <c r="F2926" t="s">
        <v>146</v>
      </c>
      <c r="G2926">
        <v>2016</v>
      </c>
      <c r="H2926" s="9">
        <v>3.3268371747899997E-2</v>
      </c>
      <c r="I2926" s="9">
        <v>3.8561337915299997E-2</v>
      </c>
      <c r="J2926" s="9">
        <v>2.85774859169E-2</v>
      </c>
    </row>
    <row r="2927" spans="1:10" x14ac:dyDescent="0.25">
      <c r="A2927" t="s">
        <v>95</v>
      </c>
      <c r="B2927" t="s">
        <v>144</v>
      </c>
      <c r="C2927" s="7" t="s">
        <v>3</v>
      </c>
      <c r="D2927" t="s">
        <v>147</v>
      </c>
      <c r="E2927" t="s">
        <v>31</v>
      </c>
      <c r="F2927" t="s">
        <v>146</v>
      </c>
      <c r="G2927">
        <v>2016</v>
      </c>
      <c r="H2927" s="9">
        <v>2.4318728470400001E-2</v>
      </c>
      <c r="I2927" s="9">
        <v>2.8304183110299998E-2</v>
      </c>
      <c r="J2927" s="9">
        <v>2.08204704657E-2</v>
      </c>
    </row>
    <row r="2928" spans="1:10" x14ac:dyDescent="0.25">
      <c r="A2928" t="s">
        <v>95</v>
      </c>
      <c r="B2928" t="s">
        <v>144</v>
      </c>
      <c r="C2928" s="7" t="s">
        <v>1</v>
      </c>
      <c r="D2928" t="s">
        <v>147</v>
      </c>
      <c r="E2928" t="s">
        <v>31</v>
      </c>
      <c r="F2928" t="s">
        <v>7</v>
      </c>
      <c r="G2928">
        <v>2016</v>
      </c>
      <c r="H2928" s="9">
        <v>900.46757904499998</v>
      </c>
      <c r="I2928" s="9">
        <v>1213.32004069</v>
      </c>
      <c r="J2928" s="9">
        <v>632.630248456</v>
      </c>
    </row>
    <row r="2929" spans="1:10" x14ac:dyDescent="0.25">
      <c r="A2929" t="s">
        <v>95</v>
      </c>
      <c r="B2929" t="s">
        <v>144</v>
      </c>
      <c r="C2929" s="7" t="s">
        <v>3</v>
      </c>
      <c r="D2929" t="s">
        <v>147</v>
      </c>
      <c r="E2929" t="s">
        <v>31</v>
      </c>
      <c r="F2929" t="s">
        <v>7</v>
      </c>
      <c r="G2929">
        <v>2016</v>
      </c>
      <c r="H2929" s="9">
        <v>656.91431005000004</v>
      </c>
      <c r="I2929" s="9">
        <v>894.30061019200002</v>
      </c>
      <c r="J2929" s="9">
        <v>462.41783231399899</v>
      </c>
    </row>
    <row r="2930" spans="1:10" x14ac:dyDescent="0.25">
      <c r="A2930" t="s">
        <v>95</v>
      </c>
      <c r="B2930" t="s">
        <v>144</v>
      </c>
      <c r="C2930" s="7" t="s">
        <v>1</v>
      </c>
      <c r="D2930" t="s">
        <v>148</v>
      </c>
      <c r="E2930" t="s">
        <v>31</v>
      </c>
      <c r="F2930" t="s">
        <v>97</v>
      </c>
      <c r="G2930">
        <v>2016</v>
      </c>
      <c r="H2930" s="9">
        <v>354.20771743</v>
      </c>
      <c r="I2930" s="9">
        <v>483.58030092000001</v>
      </c>
      <c r="J2930" s="9">
        <v>248.33292787600001</v>
      </c>
    </row>
    <row r="2931" spans="1:10" x14ac:dyDescent="0.25">
      <c r="A2931" t="s">
        <v>95</v>
      </c>
      <c r="B2931" t="s">
        <v>144</v>
      </c>
      <c r="C2931" s="7" t="s">
        <v>3</v>
      </c>
      <c r="D2931" t="s">
        <v>148</v>
      </c>
      <c r="E2931" t="s">
        <v>31</v>
      </c>
      <c r="F2931" t="s">
        <v>97</v>
      </c>
      <c r="G2931">
        <v>2016</v>
      </c>
      <c r="H2931" s="9">
        <v>410.31601402699999</v>
      </c>
      <c r="I2931" s="9">
        <v>559.11321031499995</v>
      </c>
      <c r="J2931" s="9">
        <v>285.990931359</v>
      </c>
    </row>
    <row r="2932" spans="1:10" x14ac:dyDescent="0.25">
      <c r="A2932" t="s">
        <v>95</v>
      </c>
      <c r="B2932" t="s">
        <v>144</v>
      </c>
      <c r="C2932" s="7" t="s">
        <v>1</v>
      </c>
      <c r="D2932" t="s">
        <v>148</v>
      </c>
      <c r="E2932" t="s">
        <v>31</v>
      </c>
      <c r="F2932" t="s">
        <v>146</v>
      </c>
      <c r="G2932">
        <v>2016</v>
      </c>
      <c r="H2932" s="9">
        <v>3.27675218327E-2</v>
      </c>
      <c r="I2932" s="9">
        <v>3.7925220268399999E-2</v>
      </c>
      <c r="J2932" s="9">
        <v>2.8109041178200001E-2</v>
      </c>
    </row>
    <row r="2933" spans="1:10" x14ac:dyDescent="0.25">
      <c r="A2933" t="s">
        <v>95</v>
      </c>
      <c r="B2933" t="s">
        <v>144</v>
      </c>
      <c r="C2933" s="7" t="s">
        <v>3</v>
      </c>
      <c r="D2933" t="s">
        <v>148</v>
      </c>
      <c r="E2933" t="s">
        <v>31</v>
      </c>
      <c r="F2933" t="s">
        <v>146</v>
      </c>
      <c r="G2933">
        <v>2016</v>
      </c>
      <c r="H2933" s="9">
        <v>2.5222775449199999E-2</v>
      </c>
      <c r="I2933" s="9">
        <v>2.9597919725600001E-2</v>
      </c>
      <c r="J2933" s="9">
        <v>2.14393413831E-2</v>
      </c>
    </row>
    <row r="2934" spans="1:10" x14ac:dyDescent="0.25">
      <c r="A2934" t="s">
        <v>95</v>
      </c>
      <c r="B2934" t="s">
        <v>144</v>
      </c>
      <c r="C2934" s="7" t="s">
        <v>1</v>
      </c>
      <c r="D2934" t="s">
        <v>148</v>
      </c>
      <c r="E2934" t="s">
        <v>31</v>
      </c>
      <c r="F2934" t="s">
        <v>7</v>
      </c>
      <c r="G2934">
        <v>2016</v>
      </c>
      <c r="H2934" s="9">
        <v>1001.4569403199999</v>
      </c>
      <c r="I2934" s="9">
        <v>1367.2340401699901</v>
      </c>
      <c r="J2934" s="9">
        <v>702.11551554100004</v>
      </c>
    </row>
    <row r="2935" spans="1:10" x14ac:dyDescent="0.25">
      <c r="A2935" t="s">
        <v>95</v>
      </c>
      <c r="B2935" t="s">
        <v>144</v>
      </c>
      <c r="C2935" s="7" t="s">
        <v>3</v>
      </c>
      <c r="D2935" t="s">
        <v>148</v>
      </c>
      <c r="E2935" t="s">
        <v>31</v>
      </c>
      <c r="F2935" t="s">
        <v>7</v>
      </c>
      <c r="G2935">
        <v>2016</v>
      </c>
      <c r="H2935" s="9">
        <v>768.57006132399999</v>
      </c>
      <c r="I2935" s="9">
        <v>1047.2846773000001</v>
      </c>
      <c r="J2935" s="9">
        <v>535.69458695000003</v>
      </c>
    </row>
    <row r="2936" spans="1:10" x14ac:dyDescent="0.25">
      <c r="A2936" t="s">
        <v>95</v>
      </c>
      <c r="B2936" t="s">
        <v>144</v>
      </c>
      <c r="C2936" s="7" t="s">
        <v>1</v>
      </c>
      <c r="D2936" t="s">
        <v>149</v>
      </c>
      <c r="E2936" t="s">
        <v>31</v>
      </c>
      <c r="F2936" t="s">
        <v>97</v>
      </c>
      <c r="G2936">
        <v>2016</v>
      </c>
      <c r="H2936" s="9">
        <v>151.90464112399999</v>
      </c>
      <c r="I2936" s="9">
        <v>209.52835323599999</v>
      </c>
      <c r="J2936" s="9">
        <v>104.328583671</v>
      </c>
    </row>
    <row r="2937" spans="1:10" x14ac:dyDescent="0.25">
      <c r="A2937" t="s">
        <v>95</v>
      </c>
      <c r="B2937" t="s">
        <v>144</v>
      </c>
      <c r="C2937" s="7" t="s">
        <v>3</v>
      </c>
      <c r="D2937" t="s">
        <v>149</v>
      </c>
      <c r="E2937" t="s">
        <v>31</v>
      </c>
      <c r="F2937" t="s">
        <v>97</v>
      </c>
      <c r="G2937">
        <v>2016</v>
      </c>
      <c r="H2937" s="9">
        <v>261.00523384100001</v>
      </c>
      <c r="I2937" s="9">
        <v>360.83154051600002</v>
      </c>
      <c r="J2937" s="9">
        <v>178.404870695</v>
      </c>
    </row>
    <row r="2938" spans="1:10" x14ac:dyDescent="0.25">
      <c r="A2938" t="s">
        <v>95</v>
      </c>
      <c r="B2938" t="s">
        <v>144</v>
      </c>
      <c r="C2938" s="7" t="s">
        <v>1</v>
      </c>
      <c r="D2938" t="s">
        <v>149</v>
      </c>
      <c r="E2938" t="s">
        <v>31</v>
      </c>
      <c r="F2938" t="s">
        <v>146</v>
      </c>
      <c r="G2938">
        <v>2016</v>
      </c>
      <c r="H2938" s="9">
        <v>3.06824548918E-2</v>
      </c>
      <c r="I2938" s="9">
        <v>3.7215470940499998E-2</v>
      </c>
      <c r="J2938" s="9">
        <v>2.5462004075399999E-2</v>
      </c>
    </row>
    <row r="2939" spans="1:10" x14ac:dyDescent="0.25">
      <c r="A2939" t="s">
        <v>95</v>
      </c>
      <c r="B2939" t="s">
        <v>144</v>
      </c>
      <c r="C2939" s="7" t="s">
        <v>3</v>
      </c>
      <c r="D2939" t="s">
        <v>149</v>
      </c>
      <c r="E2939" t="s">
        <v>31</v>
      </c>
      <c r="F2939" t="s">
        <v>146</v>
      </c>
      <c r="G2939">
        <v>2016</v>
      </c>
      <c r="H2939" s="9">
        <v>2.4862082895500001E-2</v>
      </c>
      <c r="I2939" s="9">
        <v>3.0672283061300001E-2</v>
      </c>
      <c r="J2939" s="9">
        <v>2.0366870201699999E-2</v>
      </c>
    </row>
    <row r="2940" spans="1:10" x14ac:dyDescent="0.25">
      <c r="A2940" t="s">
        <v>95</v>
      </c>
      <c r="B2940" t="s">
        <v>144</v>
      </c>
      <c r="C2940" s="7" t="s">
        <v>1</v>
      </c>
      <c r="D2940" t="s">
        <v>149</v>
      </c>
      <c r="E2940" t="s">
        <v>31</v>
      </c>
      <c r="F2940" t="s">
        <v>7</v>
      </c>
      <c r="G2940">
        <v>2016</v>
      </c>
      <c r="H2940" s="9">
        <v>1029.5394159099999</v>
      </c>
      <c r="I2940" s="9">
        <v>1420.08629105</v>
      </c>
      <c r="J2940" s="9">
        <v>707.09089795</v>
      </c>
    </row>
    <row r="2941" spans="1:10" x14ac:dyDescent="0.25">
      <c r="A2941" t="s">
        <v>95</v>
      </c>
      <c r="B2941" t="s">
        <v>144</v>
      </c>
      <c r="C2941" s="7" t="s">
        <v>3</v>
      </c>
      <c r="D2941" t="s">
        <v>149</v>
      </c>
      <c r="E2941" t="s">
        <v>31</v>
      </c>
      <c r="F2941" t="s">
        <v>7</v>
      </c>
      <c r="G2941">
        <v>2016</v>
      </c>
      <c r="H2941" s="9">
        <v>841.17602208599999</v>
      </c>
      <c r="I2941" s="9">
        <v>1162.8994385599999</v>
      </c>
      <c r="J2941" s="9">
        <v>574.96892780199903</v>
      </c>
    </row>
    <row r="2942" spans="1:10" x14ac:dyDescent="0.25">
      <c r="A2942" t="s">
        <v>95</v>
      </c>
      <c r="B2942" t="s">
        <v>144</v>
      </c>
      <c r="C2942" s="7" t="s">
        <v>1</v>
      </c>
      <c r="D2942" t="s">
        <v>150</v>
      </c>
      <c r="E2942" t="s">
        <v>31</v>
      </c>
      <c r="F2942" t="s">
        <v>97</v>
      </c>
      <c r="G2942">
        <v>2016</v>
      </c>
      <c r="H2942" s="9">
        <v>27.887474961700001</v>
      </c>
      <c r="I2942" s="9">
        <v>39.474657663099997</v>
      </c>
      <c r="J2942" s="9">
        <v>18.6169684051</v>
      </c>
    </row>
    <row r="2943" spans="1:10" x14ac:dyDescent="0.25">
      <c r="A2943" t="s">
        <v>95</v>
      </c>
      <c r="B2943" t="s">
        <v>144</v>
      </c>
      <c r="C2943" s="7" t="s">
        <v>3</v>
      </c>
      <c r="D2943" t="s">
        <v>150</v>
      </c>
      <c r="E2943" t="s">
        <v>31</v>
      </c>
      <c r="F2943" t="s">
        <v>97</v>
      </c>
      <c r="G2943">
        <v>2016</v>
      </c>
      <c r="H2943" s="9">
        <v>80.813146594800003</v>
      </c>
      <c r="I2943" s="9">
        <v>116.915038352</v>
      </c>
      <c r="J2943" s="9">
        <v>53.648447956799998</v>
      </c>
    </row>
    <row r="2944" spans="1:10" x14ac:dyDescent="0.25">
      <c r="A2944" t="s">
        <v>95</v>
      </c>
      <c r="B2944" t="s">
        <v>144</v>
      </c>
      <c r="C2944" s="7" t="s">
        <v>1</v>
      </c>
      <c r="D2944" t="s">
        <v>150</v>
      </c>
      <c r="E2944" t="s">
        <v>31</v>
      </c>
      <c r="F2944" t="s">
        <v>146</v>
      </c>
      <c r="G2944">
        <v>2016</v>
      </c>
      <c r="H2944" s="9">
        <v>2.93943236297E-2</v>
      </c>
      <c r="I2944" s="9">
        <v>3.7654286848700001E-2</v>
      </c>
      <c r="J2944" s="9">
        <v>2.30080966559E-2</v>
      </c>
    </row>
    <row r="2945" spans="1:10" x14ac:dyDescent="0.25">
      <c r="A2945" t="s">
        <v>95</v>
      </c>
      <c r="B2945" t="s">
        <v>144</v>
      </c>
      <c r="C2945" s="7" t="s">
        <v>3</v>
      </c>
      <c r="D2945" t="s">
        <v>150</v>
      </c>
      <c r="E2945" t="s">
        <v>31</v>
      </c>
      <c r="F2945" t="s">
        <v>146</v>
      </c>
      <c r="G2945">
        <v>2016</v>
      </c>
      <c r="H2945" s="9">
        <v>2.4665913113299999E-2</v>
      </c>
      <c r="I2945" s="9">
        <v>3.2203854906200001E-2</v>
      </c>
      <c r="J2945" s="9">
        <v>1.9034803160399998E-2</v>
      </c>
    </row>
    <row r="2946" spans="1:10" x14ac:dyDescent="0.25">
      <c r="A2946" t="s">
        <v>95</v>
      </c>
      <c r="B2946" t="s">
        <v>144</v>
      </c>
      <c r="C2946" s="7" t="s">
        <v>1</v>
      </c>
      <c r="D2946" t="s">
        <v>150</v>
      </c>
      <c r="E2946" t="s">
        <v>31</v>
      </c>
      <c r="F2946" t="s">
        <v>7</v>
      </c>
      <c r="G2946">
        <v>2016</v>
      </c>
      <c r="H2946" s="9">
        <v>1024.2713171999901</v>
      </c>
      <c r="I2946" s="9">
        <v>1449.8537302499999</v>
      </c>
      <c r="J2946" s="9">
        <v>683.77745840199998</v>
      </c>
    </row>
    <row r="2947" spans="1:10" x14ac:dyDescent="0.25">
      <c r="A2947" t="s">
        <v>95</v>
      </c>
      <c r="B2947" t="s">
        <v>144</v>
      </c>
      <c r="C2947" s="7" t="s">
        <v>3</v>
      </c>
      <c r="D2947" t="s">
        <v>150</v>
      </c>
      <c r="E2947" t="s">
        <v>31</v>
      </c>
      <c r="F2947" t="s">
        <v>7</v>
      </c>
      <c r="G2947">
        <v>2016</v>
      </c>
      <c r="H2947" s="9">
        <v>885.08167591899996</v>
      </c>
      <c r="I2947" s="9">
        <v>1280.4767843499999</v>
      </c>
      <c r="J2947" s="9">
        <v>587.56848642600005</v>
      </c>
    </row>
    <row r="2948" spans="1:10" x14ac:dyDescent="0.25">
      <c r="A2948" t="s">
        <v>95</v>
      </c>
      <c r="B2948" t="s">
        <v>144</v>
      </c>
      <c r="C2948" s="7" t="s">
        <v>1</v>
      </c>
      <c r="D2948" t="s">
        <v>145</v>
      </c>
      <c r="E2948" t="s">
        <v>32</v>
      </c>
      <c r="F2948" t="s">
        <v>97</v>
      </c>
      <c r="G2948">
        <v>2016</v>
      </c>
      <c r="H2948" s="9">
        <v>2.40870911296</v>
      </c>
      <c r="I2948" s="9">
        <v>3.5790983818600002</v>
      </c>
      <c r="J2948" s="9">
        <v>1.5007850665</v>
      </c>
    </row>
    <row r="2949" spans="1:10" x14ac:dyDescent="0.25">
      <c r="A2949" t="s">
        <v>95</v>
      </c>
      <c r="B2949" t="s">
        <v>144</v>
      </c>
      <c r="C2949" s="7" t="s">
        <v>3</v>
      </c>
      <c r="D2949" t="s">
        <v>145</v>
      </c>
      <c r="E2949" t="s">
        <v>32</v>
      </c>
      <c r="F2949" t="s">
        <v>97</v>
      </c>
      <c r="G2949">
        <v>2016</v>
      </c>
      <c r="H2949" s="9">
        <v>3.1034978336800001</v>
      </c>
      <c r="I2949" s="9">
        <v>4.6370621420899996</v>
      </c>
      <c r="J2949" s="9">
        <v>1.92487834521</v>
      </c>
    </row>
    <row r="2950" spans="1:10" x14ac:dyDescent="0.25">
      <c r="A2950" t="s">
        <v>95</v>
      </c>
      <c r="B2950" t="s">
        <v>144</v>
      </c>
      <c r="C2950" s="7" t="s">
        <v>1</v>
      </c>
      <c r="D2950" t="s">
        <v>145</v>
      </c>
      <c r="E2950" t="s">
        <v>32</v>
      </c>
      <c r="F2950" t="s">
        <v>146</v>
      </c>
      <c r="G2950">
        <v>2016</v>
      </c>
      <c r="H2950" s="9">
        <v>2.64035009864E-4</v>
      </c>
      <c r="I2950" s="9">
        <v>3.7863546692199998E-4</v>
      </c>
      <c r="J2950" s="9">
        <v>1.6960724634E-4</v>
      </c>
    </row>
    <row r="2951" spans="1:10" x14ac:dyDescent="0.25">
      <c r="A2951" t="s">
        <v>95</v>
      </c>
      <c r="B2951" t="s">
        <v>144</v>
      </c>
      <c r="C2951" s="7" t="s">
        <v>3</v>
      </c>
      <c r="D2951" t="s">
        <v>145</v>
      </c>
      <c r="E2951" t="s">
        <v>32</v>
      </c>
      <c r="F2951" t="s">
        <v>146</v>
      </c>
      <c r="G2951">
        <v>2016</v>
      </c>
      <c r="H2951" s="9">
        <v>3.6619481759999999E-4</v>
      </c>
      <c r="I2951" s="9">
        <v>5.3613587385800004E-4</v>
      </c>
      <c r="J2951" s="9">
        <v>2.2765929362999999E-4</v>
      </c>
    </row>
    <row r="2952" spans="1:10" x14ac:dyDescent="0.25">
      <c r="A2952" t="s">
        <v>95</v>
      </c>
      <c r="B2952" t="s">
        <v>144</v>
      </c>
      <c r="C2952" s="7" t="s">
        <v>1</v>
      </c>
      <c r="D2952" t="s">
        <v>145</v>
      </c>
      <c r="E2952" t="s">
        <v>32</v>
      </c>
      <c r="F2952" t="s">
        <v>7</v>
      </c>
      <c r="G2952">
        <v>2016</v>
      </c>
      <c r="H2952" s="9">
        <v>0.71914024216500005</v>
      </c>
      <c r="I2952" s="9">
        <v>1.06856974269</v>
      </c>
      <c r="J2952" s="9">
        <v>0.44807192797000001</v>
      </c>
    </row>
    <row r="2953" spans="1:10" x14ac:dyDescent="0.25">
      <c r="A2953" t="s">
        <v>95</v>
      </c>
      <c r="B2953" t="s">
        <v>144</v>
      </c>
      <c r="C2953" s="7" t="s">
        <v>3</v>
      </c>
      <c r="D2953" t="s">
        <v>145</v>
      </c>
      <c r="E2953" t="s">
        <v>32</v>
      </c>
      <c r="F2953" t="s">
        <v>7</v>
      </c>
      <c r="G2953">
        <v>2016</v>
      </c>
      <c r="H2953" s="9">
        <v>0.97732224015699998</v>
      </c>
      <c r="I2953" s="9">
        <v>1.4602568467399999</v>
      </c>
      <c r="J2953" s="9">
        <v>0.60616327679000004</v>
      </c>
    </row>
    <row r="2954" spans="1:10" x14ac:dyDescent="0.25">
      <c r="A2954" t="s">
        <v>95</v>
      </c>
      <c r="B2954" t="s">
        <v>144</v>
      </c>
      <c r="C2954" s="7" t="s">
        <v>1</v>
      </c>
      <c r="D2954" t="s">
        <v>14</v>
      </c>
      <c r="E2954" t="s">
        <v>32</v>
      </c>
      <c r="F2954" t="s">
        <v>97</v>
      </c>
      <c r="G2954">
        <v>2016</v>
      </c>
      <c r="H2954" s="9">
        <v>7.0084891131499996</v>
      </c>
      <c r="I2954" s="9">
        <v>10.5139428944</v>
      </c>
      <c r="J2954" s="9">
        <v>4.2142137164599998</v>
      </c>
    </row>
    <row r="2955" spans="1:10" x14ac:dyDescent="0.25">
      <c r="A2955" t="s">
        <v>95</v>
      </c>
      <c r="B2955" t="s">
        <v>144</v>
      </c>
      <c r="C2955" s="7" t="s">
        <v>3</v>
      </c>
      <c r="D2955" t="s">
        <v>14</v>
      </c>
      <c r="E2955" t="s">
        <v>32</v>
      </c>
      <c r="F2955" t="s">
        <v>97</v>
      </c>
      <c r="G2955">
        <v>2016</v>
      </c>
      <c r="H2955" s="9">
        <v>9.0992856633999999</v>
      </c>
      <c r="I2955" s="9">
        <v>13.7608741787</v>
      </c>
      <c r="J2955" s="9">
        <v>5.4767116283200004</v>
      </c>
    </row>
    <row r="2956" spans="1:10" x14ac:dyDescent="0.25">
      <c r="A2956" t="s">
        <v>95</v>
      </c>
      <c r="B2956" t="s">
        <v>144</v>
      </c>
      <c r="C2956" s="7" t="s">
        <v>1</v>
      </c>
      <c r="D2956" t="s">
        <v>14</v>
      </c>
      <c r="E2956" t="s">
        <v>32</v>
      </c>
      <c r="F2956" t="s">
        <v>146</v>
      </c>
      <c r="G2956">
        <v>2016</v>
      </c>
      <c r="H2956" s="9">
        <v>6.4849340768899995E-4</v>
      </c>
      <c r="I2956" s="9">
        <v>9.39209981311E-4</v>
      </c>
      <c r="J2956" s="9">
        <v>4.28354340857E-4</v>
      </c>
    </row>
    <row r="2957" spans="1:10" x14ac:dyDescent="0.25">
      <c r="A2957" t="s">
        <v>95</v>
      </c>
      <c r="B2957" t="s">
        <v>144</v>
      </c>
      <c r="C2957" s="7" t="s">
        <v>3</v>
      </c>
      <c r="D2957" t="s">
        <v>14</v>
      </c>
      <c r="E2957" t="s">
        <v>32</v>
      </c>
      <c r="F2957" t="s">
        <v>146</v>
      </c>
      <c r="G2957">
        <v>2016</v>
      </c>
      <c r="H2957" s="9">
        <v>9.3990418679299999E-4</v>
      </c>
      <c r="I2957" s="9">
        <v>1.3733962112300001E-3</v>
      </c>
      <c r="J2957" s="9">
        <v>6.0920421743000002E-4</v>
      </c>
    </row>
    <row r="2958" spans="1:10" x14ac:dyDescent="0.25">
      <c r="A2958" t="s">
        <v>95</v>
      </c>
      <c r="B2958" t="s">
        <v>144</v>
      </c>
      <c r="C2958" s="7" t="s">
        <v>1</v>
      </c>
      <c r="D2958" t="s">
        <v>14</v>
      </c>
      <c r="E2958" t="s">
        <v>32</v>
      </c>
      <c r="F2958" t="s">
        <v>7</v>
      </c>
      <c r="G2958">
        <v>2016</v>
      </c>
      <c r="H2958" s="9">
        <v>2.4919310967500001</v>
      </c>
      <c r="I2958" s="9">
        <v>3.7383265957799998</v>
      </c>
      <c r="J2958" s="9">
        <v>1.49840144414</v>
      </c>
    </row>
    <row r="2959" spans="1:10" x14ac:dyDescent="0.25">
      <c r="A2959" t="s">
        <v>95</v>
      </c>
      <c r="B2959" t="s">
        <v>144</v>
      </c>
      <c r="C2959" s="7" t="s">
        <v>3</v>
      </c>
      <c r="D2959" t="s">
        <v>14</v>
      </c>
      <c r="E2959" t="s">
        <v>32</v>
      </c>
      <c r="F2959" t="s">
        <v>7</v>
      </c>
      <c r="G2959">
        <v>2016</v>
      </c>
      <c r="H2959" s="9">
        <v>3.3782691578600001</v>
      </c>
      <c r="I2959" s="9">
        <v>5.1089655323400001</v>
      </c>
      <c r="J2959" s="9">
        <v>2.0333251053799999</v>
      </c>
    </row>
    <row r="2960" spans="1:10" x14ac:dyDescent="0.25">
      <c r="A2960" t="s">
        <v>95</v>
      </c>
      <c r="B2960" t="s">
        <v>144</v>
      </c>
      <c r="C2960" s="7" t="s">
        <v>1</v>
      </c>
      <c r="D2960" t="s">
        <v>15</v>
      </c>
      <c r="E2960" t="s">
        <v>32</v>
      </c>
      <c r="F2960" t="s">
        <v>97</v>
      </c>
      <c r="G2960">
        <v>2016</v>
      </c>
      <c r="H2960" s="9">
        <v>11.4804421869</v>
      </c>
      <c r="I2960" s="9">
        <v>16.899257429199999</v>
      </c>
      <c r="J2960" s="9">
        <v>7.2853424540600003</v>
      </c>
    </row>
    <row r="2961" spans="1:10" x14ac:dyDescent="0.25">
      <c r="A2961" t="s">
        <v>95</v>
      </c>
      <c r="B2961" t="s">
        <v>144</v>
      </c>
      <c r="C2961" s="7" t="s">
        <v>3</v>
      </c>
      <c r="D2961" t="s">
        <v>15</v>
      </c>
      <c r="E2961" t="s">
        <v>32</v>
      </c>
      <c r="F2961" t="s">
        <v>97</v>
      </c>
      <c r="G2961">
        <v>2016</v>
      </c>
      <c r="H2961" s="9">
        <v>14.5170563644</v>
      </c>
      <c r="I2961" s="9">
        <v>21.417019889300001</v>
      </c>
      <c r="J2961" s="9">
        <v>9.2918343755000006</v>
      </c>
    </row>
    <row r="2962" spans="1:10" x14ac:dyDescent="0.25">
      <c r="A2962" t="s">
        <v>95</v>
      </c>
      <c r="B2962" t="s">
        <v>144</v>
      </c>
      <c r="C2962" s="7" t="s">
        <v>1</v>
      </c>
      <c r="D2962" t="s">
        <v>15</v>
      </c>
      <c r="E2962" t="s">
        <v>32</v>
      </c>
      <c r="F2962" t="s">
        <v>146</v>
      </c>
      <c r="G2962">
        <v>2016</v>
      </c>
      <c r="H2962" s="9">
        <v>8.1943174093700004E-4</v>
      </c>
      <c r="I2962" s="9">
        <v>1.1100298750599999E-3</v>
      </c>
      <c r="J2962" s="9">
        <v>5.7548524268600002E-4</v>
      </c>
    </row>
    <row r="2963" spans="1:10" x14ac:dyDescent="0.25">
      <c r="A2963" t="s">
        <v>95</v>
      </c>
      <c r="B2963" t="s">
        <v>144</v>
      </c>
      <c r="C2963" s="7" t="s">
        <v>3</v>
      </c>
      <c r="D2963" t="s">
        <v>15</v>
      </c>
      <c r="E2963" t="s">
        <v>32</v>
      </c>
      <c r="F2963" t="s">
        <v>146</v>
      </c>
      <c r="G2963">
        <v>2016</v>
      </c>
      <c r="H2963" s="9">
        <v>1.03646277397E-3</v>
      </c>
      <c r="I2963" s="9">
        <v>1.4023881164699999E-3</v>
      </c>
      <c r="J2963" s="9">
        <v>7.3721523288799995E-4</v>
      </c>
    </row>
    <row r="2964" spans="1:10" x14ac:dyDescent="0.25">
      <c r="A2964" t="s">
        <v>95</v>
      </c>
      <c r="B2964" t="s">
        <v>144</v>
      </c>
      <c r="C2964" s="7" t="s">
        <v>1</v>
      </c>
      <c r="D2964" t="s">
        <v>15</v>
      </c>
      <c r="E2964" t="s">
        <v>32</v>
      </c>
      <c r="F2964" t="s">
        <v>7</v>
      </c>
      <c r="G2964">
        <v>2016</v>
      </c>
      <c r="H2964" s="9">
        <v>4.8198262507299896</v>
      </c>
      <c r="I2964" s="9">
        <v>7.09480377578</v>
      </c>
      <c r="J2964" s="9">
        <v>3.0586003774199999</v>
      </c>
    </row>
    <row r="2965" spans="1:10" x14ac:dyDescent="0.25">
      <c r="A2965" t="s">
        <v>95</v>
      </c>
      <c r="B2965" t="s">
        <v>144</v>
      </c>
      <c r="C2965" s="7" t="s">
        <v>3</v>
      </c>
      <c r="D2965" t="s">
        <v>15</v>
      </c>
      <c r="E2965" t="s">
        <v>32</v>
      </c>
      <c r="F2965" t="s">
        <v>7</v>
      </c>
      <c r="G2965">
        <v>2016</v>
      </c>
      <c r="H2965" s="9">
        <v>6.3773082493999897</v>
      </c>
      <c r="I2965" s="9">
        <v>9.4084457750499997</v>
      </c>
      <c r="J2965" s="9">
        <v>4.08188068762</v>
      </c>
    </row>
    <row r="2966" spans="1:10" x14ac:dyDescent="0.25">
      <c r="A2966" t="s">
        <v>95</v>
      </c>
      <c r="B2966" t="s">
        <v>144</v>
      </c>
      <c r="C2966" s="7" t="s">
        <v>1</v>
      </c>
      <c r="D2966" t="s">
        <v>16</v>
      </c>
      <c r="E2966" t="s">
        <v>32</v>
      </c>
      <c r="F2966" t="s">
        <v>97</v>
      </c>
      <c r="G2966">
        <v>2016</v>
      </c>
      <c r="H2966" s="9">
        <v>17.809028941000001</v>
      </c>
      <c r="I2966" s="9">
        <v>25.647748765900001</v>
      </c>
      <c r="J2966" s="9">
        <v>11.504562842</v>
      </c>
    </row>
    <row r="2967" spans="1:10" x14ac:dyDescent="0.25">
      <c r="A2967" t="s">
        <v>95</v>
      </c>
      <c r="B2967" t="s">
        <v>144</v>
      </c>
      <c r="C2967" s="7" t="s">
        <v>3</v>
      </c>
      <c r="D2967" t="s">
        <v>16</v>
      </c>
      <c r="E2967" t="s">
        <v>32</v>
      </c>
      <c r="F2967" t="s">
        <v>97</v>
      </c>
      <c r="G2967">
        <v>2016</v>
      </c>
      <c r="H2967" s="9">
        <v>22.396973229099999</v>
      </c>
      <c r="I2967" s="9">
        <v>31.991966238300002</v>
      </c>
      <c r="J2967" s="9">
        <v>14.7223762782</v>
      </c>
    </row>
    <row r="2968" spans="1:10" x14ac:dyDescent="0.25">
      <c r="A2968" t="s">
        <v>95</v>
      </c>
      <c r="B2968" t="s">
        <v>144</v>
      </c>
      <c r="C2968" s="7" t="s">
        <v>1</v>
      </c>
      <c r="D2968" t="s">
        <v>16</v>
      </c>
      <c r="E2968" t="s">
        <v>32</v>
      </c>
      <c r="F2968" t="s">
        <v>146</v>
      </c>
      <c r="G2968">
        <v>2016</v>
      </c>
      <c r="H2968" s="9">
        <v>9.0157660299200004E-4</v>
      </c>
      <c r="I2968" s="9">
        <v>1.2065713141699999E-3</v>
      </c>
      <c r="J2968" s="9">
        <v>6.6674975169499998E-4</v>
      </c>
    </row>
    <row r="2969" spans="1:10" x14ac:dyDescent="0.25">
      <c r="A2969" t="s">
        <v>95</v>
      </c>
      <c r="B2969" t="s">
        <v>144</v>
      </c>
      <c r="C2969" s="7" t="s">
        <v>3</v>
      </c>
      <c r="D2969" t="s">
        <v>16</v>
      </c>
      <c r="E2969" t="s">
        <v>32</v>
      </c>
      <c r="F2969" t="s">
        <v>146</v>
      </c>
      <c r="G2969">
        <v>2016</v>
      </c>
      <c r="H2969" s="9">
        <v>1.05175171691E-3</v>
      </c>
      <c r="I2969" s="9">
        <v>1.4141637666900001E-3</v>
      </c>
      <c r="J2969" s="9">
        <v>7.7927450811799998E-4</v>
      </c>
    </row>
    <row r="2970" spans="1:10" x14ac:dyDescent="0.25">
      <c r="A2970" t="s">
        <v>95</v>
      </c>
      <c r="B2970" t="s">
        <v>144</v>
      </c>
      <c r="C2970" s="7" t="s">
        <v>1</v>
      </c>
      <c r="D2970" t="s">
        <v>16</v>
      </c>
      <c r="E2970" t="s">
        <v>32</v>
      </c>
      <c r="F2970" t="s">
        <v>7</v>
      </c>
      <c r="G2970">
        <v>2016</v>
      </c>
      <c r="H2970" s="9">
        <v>7.1850806907399898</v>
      </c>
      <c r="I2970" s="9">
        <v>10.3476245128</v>
      </c>
      <c r="J2970" s="9">
        <v>4.6415339435399998</v>
      </c>
    </row>
    <row r="2971" spans="1:10" x14ac:dyDescent="0.25">
      <c r="A2971" t="s">
        <v>95</v>
      </c>
      <c r="B2971" t="s">
        <v>144</v>
      </c>
      <c r="C2971" s="7" t="s">
        <v>3</v>
      </c>
      <c r="D2971" t="s">
        <v>16</v>
      </c>
      <c r="E2971" t="s">
        <v>32</v>
      </c>
      <c r="F2971" t="s">
        <v>7</v>
      </c>
      <c r="G2971">
        <v>2016</v>
      </c>
      <c r="H2971" s="9">
        <v>9.6156012799700008</v>
      </c>
      <c r="I2971" s="9">
        <v>13.734980542400001</v>
      </c>
      <c r="J2971" s="9">
        <v>6.3206978343399998</v>
      </c>
    </row>
    <row r="2972" spans="1:10" x14ac:dyDescent="0.25">
      <c r="A2972" t="s">
        <v>95</v>
      </c>
      <c r="B2972" t="s">
        <v>144</v>
      </c>
      <c r="C2972" s="7" t="s">
        <v>1</v>
      </c>
      <c r="D2972" t="s">
        <v>17</v>
      </c>
      <c r="E2972" t="s">
        <v>32</v>
      </c>
      <c r="F2972" t="s">
        <v>97</v>
      </c>
      <c r="G2972">
        <v>2016</v>
      </c>
      <c r="H2972" s="9">
        <v>29.0784007673</v>
      </c>
      <c r="I2972" s="9">
        <v>40.630787131300004</v>
      </c>
      <c r="J2972" s="9">
        <v>18.814451654799999</v>
      </c>
    </row>
    <row r="2973" spans="1:10" x14ac:dyDescent="0.25">
      <c r="A2973" t="s">
        <v>95</v>
      </c>
      <c r="B2973" t="s">
        <v>144</v>
      </c>
      <c r="C2973" s="7" t="s">
        <v>3</v>
      </c>
      <c r="D2973" t="s">
        <v>17</v>
      </c>
      <c r="E2973" t="s">
        <v>32</v>
      </c>
      <c r="F2973" t="s">
        <v>97</v>
      </c>
      <c r="G2973">
        <v>2016</v>
      </c>
      <c r="H2973" s="9">
        <v>39.122106219999999</v>
      </c>
      <c r="I2973" s="9">
        <v>54.898575133000001</v>
      </c>
      <c r="J2973" s="9">
        <v>25.7931579989</v>
      </c>
    </row>
    <row r="2974" spans="1:10" x14ac:dyDescent="0.25">
      <c r="A2974" t="s">
        <v>95</v>
      </c>
      <c r="B2974" t="s">
        <v>144</v>
      </c>
      <c r="C2974" s="7" t="s">
        <v>1</v>
      </c>
      <c r="D2974" t="s">
        <v>17</v>
      </c>
      <c r="E2974" t="s">
        <v>32</v>
      </c>
      <c r="F2974" t="s">
        <v>146</v>
      </c>
      <c r="G2974">
        <v>2016</v>
      </c>
      <c r="H2974" s="9">
        <v>1.16574464535E-3</v>
      </c>
      <c r="I2974" s="9">
        <v>1.53211046526E-3</v>
      </c>
      <c r="J2974" s="9">
        <v>8.8046655557800005E-4</v>
      </c>
    </row>
    <row r="2975" spans="1:10" x14ac:dyDescent="0.25">
      <c r="A2975" t="s">
        <v>95</v>
      </c>
      <c r="B2975" t="s">
        <v>144</v>
      </c>
      <c r="C2975" s="7" t="s">
        <v>3</v>
      </c>
      <c r="D2975" t="s">
        <v>17</v>
      </c>
      <c r="E2975" t="s">
        <v>32</v>
      </c>
      <c r="F2975" t="s">
        <v>146</v>
      </c>
      <c r="G2975">
        <v>2016</v>
      </c>
      <c r="H2975" s="9">
        <v>1.2238635469800001E-3</v>
      </c>
      <c r="I2975" s="9">
        <v>1.5976871719700001E-3</v>
      </c>
      <c r="J2975" s="9">
        <v>9.1480206927300003E-4</v>
      </c>
    </row>
    <row r="2976" spans="1:10" x14ac:dyDescent="0.25">
      <c r="A2976" t="s">
        <v>95</v>
      </c>
      <c r="B2976" t="s">
        <v>144</v>
      </c>
      <c r="C2976" s="7" t="s">
        <v>1</v>
      </c>
      <c r="D2976" t="s">
        <v>17</v>
      </c>
      <c r="E2976" t="s">
        <v>32</v>
      </c>
      <c r="F2976" t="s">
        <v>7</v>
      </c>
      <c r="G2976">
        <v>2016</v>
      </c>
      <c r="H2976" s="9">
        <v>9.8608869953799996</v>
      </c>
      <c r="I2976" s="9">
        <v>13.778460639599899</v>
      </c>
      <c r="J2976" s="9">
        <v>6.3802402041599997</v>
      </c>
    </row>
    <row r="2977" spans="1:10" x14ac:dyDescent="0.25">
      <c r="A2977" t="s">
        <v>95</v>
      </c>
      <c r="B2977" t="s">
        <v>144</v>
      </c>
      <c r="C2977" s="7" t="s">
        <v>3</v>
      </c>
      <c r="D2977" t="s">
        <v>17</v>
      </c>
      <c r="E2977" t="s">
        <v>32</v>
      </c>
      <c r="F2977" t="s">
        <v>7</v>
      </c>
      <c r="G2977">
        <v>2016</v>
      </c>
      <c r="H2977" s="9">
        <v>12.9885320065</v>
      </c>
      <c r="I2977" s="9">
        <v>18.226316758500001</v>
      </c>
      <c r="J2977" s="9">
        <v>8.5633236700800008</v>
      </c>
    </row>
    <row r="2978" spans="1:10" x14ac:dyDescent="0.25">
      <c r="A2978" t="s">
        <v>95</v>
      </c>
      <c r="B2978" t="s">
        <v>144</v>
      </c>
      <c r="C2978" s="7" t="s">
        <v>1</v>
      </c>
      <c r="D2978" t="s">
        <v>18</v>
      </c>
      <c r="E2978" t="s">
        <v>32</v>
      </c>
      <c r="F2978" t="s">
        <v>97</v>
      </c>
      <c r="G2978">
        <v>2016</v>
      </c>
      <c r="H2978" s="9">
        <v>51.948605868199998</v>
      </c>
      <c r="I2978" s="9">
        <v>76.1073768105</v>
      </c>
      <c r="J2978" s="9">
        <v>33.6708359203</v>
      </c>
    </row>
    <row r="2979" spans="1:10" x14ac:dyDescent="0.25">
      <c r="A2979" t="s">
        <v>95</v>
      </c>
      <c r="B2979" t="s">
        <v>144</v>
      </c>
      <c r="C2979" s="7" t="s">
        <v>3</v>
      </c>
      <c r="D2979" t="s">
        <v>18</v>
      </c>
      <c r="E2979" t="s">
        <v>32</v>
      </c>
      <c r="F2979" t="s">
        <v>97</v>
      </c>
      <c r="G2979">
        <v>2016</v>
      </c>
      <c r="H2979" s="9">
        <v>73.286697353099996</v>
      </c>
      <c r="I2979" s="9">
        <v>102.49108917300001</v>
      </c>
      <c r="J2979" s="9">
        <v>48.283797801399999</v>
      </c>
    </row>
    <row r="2980" spans="1:10" x14ac:dyDescent="0.25">
      <c r="A2980" t="s">
        <v>95</v>
      </c>
      <c r="B2980" t="s">
        <v>144</v>
      </c>
      <c r="C2980" s="7" t="s">
        <v>1</v>
      </c>
      <c r="D2980" t="s">
        <v>18</v>
      </c>
      <c r="E2980" t="s">
        <v>32</v>
      </c>
      <c r="F2980" t="s">
        <v>146</v>
      </c>
      <c r="G2980">
        <v>2016</v>
      </c>
      <c r="H2980" s="9">
        <v>1.3530700199600001E-3</v>
      </c>
      <c r="I2980" s="9">
        <v>1.80850450471E-3</v>
      </c>
      <c r="J2980" s="9">
        <v>1.01365739179E-3</v>
      </c>
    </row>
    <row r="2981" spans="1:10" x14ac:dyDescent="0.25">
      <c r="A2981" t="s">
        <v>95</v>
      </c>
      <c r="B2981" t="s">
        <v>144</v>
      </c>
      <c r="C2981" s="7" t="s">
        <v>3</v>
      </c>
      <c r="D2981" t="s">
        <v>18</v>
      </c>
      <c r="E2981" t="s">
        <v>32</v>
      </c>
      <c r="F2981" t="s">
        <v>146</v>
      </c>
      <c r="G2981">
        <v>2016</v>
      </c>
      <c r="H2981" s="9">
        <v>1.4594658273700001E-3</v>
      </c>
      <c r="I2981" s="9">
        <v>1.9054462779300001E-3</v>
      </c>
      <c r="J2981" s="9">
        <v>1.0828799721E-3</v>
      </c>
    </row>
    <row r="2982" spans="1:10" x14ac:dyDescent="0.25">
      <c r="A2982" t="s">
        <v>95</v>
      </c>
      <c r="B2982" t="s">
        <v>144</v>
      </c>
      <c r="C2982" s="7" t="s">
        <v>1</v>
      </c>
      <c r="D2982" t="s">
        <v>18</v>
      </c>
      <c r="E2982" t="s">
        <v>32</v>
      </c>
      <c r="F2982" t="s">
        <v>7</v>
      </c>
      <c r="G2982">
        <v>2016</v>
      </c>
      <c r="H2982" s="9">
        <v>12.640738412099999</v>
      </c>
      <c r="I2982" s="9">
        <v>18.519331277799999</v>
      </c>
      <c r="J2982" s="9">
        <v>8.1931790443899999</v>
      </c>
    </row>
    <row r="2983" spans="1:10" x14ac:dyDescent="0.25">
      <c r="A2983" t="s">
        <v>95</v>
      </c>
      <c r="B2983" t="s">
        <v>144</v>
      </c>
      <c r="C2983" s="7" t="s">
        <v>3</v>
      </c>
      <c r="D2983" t="s">
        <v>18</v>
      </c>
      <c r="E2983" t="s">
        <v>32</v>
      </c>
      <c r="F2983" t="s">
        <v>7</v>
      </c>
      <c r="G2983">
        <v>2016</v>
      </c>
      <c r="H2983" s="9">
        <v>17.153713758399999</v>
      </c>
      <c r="I2983" s="9">
        <v>23.989385112899999</v>
      </c>
      <c r="J2983" s="9">
        <v>11.3014568341</v>
      </c>
    </row>
    <row r="2984" spans="1:10" x14ac:dyDescent="0.25">
      <c r="A2984" t="s">
        <v>95</v>
      </c>
      <c r="B2984" t="s">
        <v>144</v>
      </c>
      <c r="C2984" s="7" t="s">
        <v>1</v>
      </c>
      <c r="D2984" t="s">
        <v>19</v>
      </c>
      <c r="E2984" t="s">
        <v>32</v>
      </c>
      <c r="F2984" t="s">
        <v>97</v>
      </c>
      <c r="G2984">
        <v>2016</v>
      </c>
      <c r="H2984" s="9">
        <v>73.983224417700001</v>
      </c>
      <c r="I2984" s="9">
        <v>103.14721045899999</v>
      </c>
      <c r="J2984" s="9">
        <v>49.657432652799997</v>
      </c>
    </row>
    <row r="2985" spans="1:10" x14ac:dyDescent="0.25">
      <c r="A2985" t="s">
        <v>95</v>
      </c>
      <c r="B2985" t="s">
        <v>144</v>
      </c>
      <c r="C2985" s="7" t="s">
        <v>3</v>
      </c>
      <c r="D2985" t="s">
        <v>19</v>
      </c>
      <c r="E2985" t="s">
        <v>32</v>
      </c>
      <c r="F2985" t="s">
        <v>97</v>
      </c>
      <c r="G2985">
        <v>2016</v>
      </c>
      <c r="H2985" s="9">
        <v>90.959116535000007</v>
      </c>
      <c r="I2985" s="9">
        <v>125.998679455</v>
      </c>
      <c r="J2985" s="9">
        <v>58.385027815699999</v>
      </c>
    </row>
    <row r="2986" spans="1:10" x14ac:dyDescent="0.25">
      <c r="A2986" t="s">
        <v>95</v>
      </c>
      <c r="B2986" t="s">
        <v>144</v>
      </c>
      <c r="C2986" s="7" t="s">
        <v>1</v>
      </c>
      <c r="D2986" t="s">
        <v>19</v>
      </c>
      <c r="E2986" t="s">
        <v>32</v>
      </c>
      <c r="F2986" t="s">
        <v>146</v>
      </c>
      <c r="G2986">
        <v>2016</v>
      </c>
      <c r="H2986" s="9">
        <v>1.6497895035400001E-3</v>
      </c>
      <c r="I2986" s="9">
        <v>2.1857095250399998E-3</v>
      </c>
      <c r="J2986" s="9">
        <v>1.27851785888E-3</v>
      </c>
    </row>
    <row r="2987" spans="1:10" x14ac:dyDescent="0.25">
      <c r="A2987" t="s">
        <v>95</v>
      </c>
      <c r="B2987" t="s">
        <v>144</v>
      </c>
      <c r="C2987" s="7" t="s">
        <v>3</v>
      </c>
      <c r="D2987" t="s">
        <v>19</v>
      </c>
      <c r="E2987" t="s">
        <v>32</v>
      </c>
      <c r="F2987" t="s">
        <v>146</v>
      </c>
      <c r="G2987">
        <v>2016</v>
      </c>
      <c r="H2987" s="9">
        <v>1.7088655262599999E-3</v>
      </c>
      <c r="I2987" s="9">
        <v>2.2726347692900001E-3</v>
      </c>
      <c r="J2987" s="9">
        <v>1.2296175930799999E-3</v>
      </c>
    </row>
    <row r="2988" spans="1:10" x14ac:dyDescent="0.25">
      <c r="A2988" t="s">
        <v>95</v>
      </c>
      <c r="B2988" t="s">
        <v>144</v>
      </c>
      <c r="C2988" s="7" t="s">
        <v>1</v>
      </c>
      <c r="D2988" t="s">
        <v>19</v>
      </c>
      <c r="E2988" t="s">
        <v>32</v>
      </c>
      <c r="F2988" t="s">
        <v>7</v>
      </c>
      <c r="G2988">
        <v>2016</v>
      </c>
      <c r="H2988" s="9">
        <v>16.7861282404</v>
      </c>
      <c r="I2988" s="9">
        <v>23.403174382099898</v>
      </c>
      <c r="J2988" s="9">
        <v>11.2668248669</v>
      </c>
    </row>
    <row r="2989" spans="1:10" x14ac:dyDescent="0.25">
      <c r="A2989" t="s">
        <v>95</v>
      </c>
      <c r="B2989" t="s">
        <v>144</v>
      </c>
      <c r="C2989" s="7" t="s">
        <v>3</v>
      </c>
      <c r="D2989" t="s">
        <v>19</v>
      </c>
      <c r="E2989" t="s">
        <v>32</v>
      </c>
      <c r="F2989" t="s">
        <v>7</v>
      </c>
      <c r="G2989">
        <v>2016</v>
      </c>
      <c r="H2989" s="9">
        <v>21.609852222800001</v>
      </c>
      <c r="I2989" s="9">
        <v>29.934468880199901</v>
      </c>
      <c r="J2989" s="9">
        <v>13.8709771069</v>
      </c>
    </row>
    <row r="2990" spans="1:10" x14ac:dyDescent="0.25">
      <c r="A2990" t="s">
        <v>95</v>
      </c>
      <c r="B2990" t="s">
        <v>144</v>
      </c>
      <c r="C2990" s="7" t="s">
        <v>1</v>
      </c>
      <c r="D2990" t="s">
        <v>20</v>
      </c>
      <c r="E2990" t="s">
        <v>32</v>
      </c>
      <c r="F2990" t="s">
        <v>97</v>
      </c>
      <c r="G2990">
        <v>2016</v>
      </c>
      <c r="H2990" s="9">
        <v>82.660640670899994</v>
      </c>
      <c r="I2990" s="9">
        <v>111.805824723</v>
      </c>
      <c r="J2990" s="9">
        <v>54.184686084600003</v>
      </c>
    </row>
    <row r="2991" spans="1:10" x14ac:dyDescent="0.25">
      <c r="A2991" t="s">
        <v>95</v>
      </c>
      <c r="B2991" t="s">
        <v>144</v>
      </c>
      <c r="C2991" s="7" t="s">
        <v>3</v>
      </c>
      <c r="D2991" t="s">
        <v>20</v>
      </c>
      <c r="E2991" t="s">
        <v>32</v>
      </c>
      <c r="F2991" t="s">
        <v>97</v>
      </c>
      <c r="G2991">
        <v>2016</v>
      </c>
      <c r="H2991" s="9">
        <v>104.640754727</v>
      </c>
      <c r="I2991" s="9">
        <v>143.03444368699999</v>
      </c>
      <c r="J2991" s="9">
        <v>69.605989538200006</v>
      </c>
    </row>
    <row r="2992" spans="1:10" x14ac:dyDescent="0.25">
      <c r="A2992" t="s">
        <v>95</v>
      </c>
      <c r="B2992" t="s">
        <v>144</v>
      </c>
      <c r="C2992" s="7" t="s">
        <v>1</v>
      </c>
      <c r="D2992" t="s">
        <v>20</v>
      </c>
      <c r="E2992" t="s">
        <v>32</v>
      </c>
      <c r="F2992" t="s">
        <v>146</v>
      </c>
      <c r="G2992">
        <v>2016</v>
      </c>
      <c r="H2992" s="9">
        <v>2.1142911228200002E-3</v>
      </c>
      <c r="I2992" s="9">
        <v>2.7620274771600001E-3</v>
      </c>
      <c r="J2992" s="9">
        <v>1.56425107911E-3</v>
      </c>
    </row>
    <row r="2993" spans="1:10" x14ac:dyDescent="0.25">
      <c r="A2993" t="s">
        <v>95</v>
      </c>
      <c r="B2993" t="s">
        <v>144</v>
      </c>
      <c r="C2993" s="7" t="s">
        <v>3</v>
      </c>
      <c r="D2993" t="s">
        <v>20</v>
      </c>
      <c r="E2993" t="s">
        <v>32</v>
      </c>
      <c r="F2993" t="s">
        <v>146</v>
      </c>
      <c r="G2993">
        <v>2016</v>
      </c>
      <c r="H2993" s="9">
        <v>2.29335400991E-3</v>
      </c>
      <c r="I2993" s="9">
        <v>2.97119232452E-3</v>
      </c>
      <c r="J2993" s="9">
        <v>1.7123065786400001E-3</v>
      </c>
    </row>
    <row r="2994" spans="1:10" x14ac:dyDescent="0.25">
      <c r="A2994" t="s">
        <v>95</v>
      </c>
      <c r="B2994" t="s">
        <v>144</v>
      </c>
      <c r="C2994" s="7" t="s">
        <v>1</v>
      </c>
      <c r="D2994" t="s">
        <v>20</v>
      </c>
      <c r="E2994" t="s">
        <v>32</v>
      </c>
      <c r="F2994" t="s">
        <v>7</v>
      </c>
      <c r="G2994">
        <v>2016</v>
      </c>
      <c r="H2994" s="9">
        <v>22.795992415099999</v>
      </c>
      <c r="I2994" s="9">
        <v>30.833595187</v>
      </c>
      <c r="J2994" s="9">
        <v>14.9429484574</v>
      </c>
    </row>
    <row r="2995" spans="1:10" x14ac:dyDescent="0.25">
      <c r="A2995" t="s">
        <v>95</v>
      </c>
      <c r="B2995" t="s">
        <v>144</v>
      </c>
      <c r="C2995" s="7" t="s">
        <v>3</v>
      </c>
      <c r="D2995" t="s">
        <v>20</v>
      </c>
      <c r="E2995" t="s">
        <v>32</v>
      </c>
      <c r="F2995" t="s">
        <v>7</v>
      </c>
      <c r="G2995">
        <v>2016</v>
      </c>
      <c r="H2995" s="9">
        <v>30.589779281199998</v>
      </c>
      <c r="I2995" s="9">
        <v>41.8134604762</v>
      </c>
      <c r="J2995" s="9">
        <v>20.348017005199999</v>
      </c>
    </row>
    <row r="2996" spans="1:10" x14ac:dyDescent="0.25">
      <c r="A2996" t="s">
        <v>95</v>
      </c>
      <c r="B2996" t="s">
        <v>144</v>
      </c>
      <c r="C2996" s="7" t="s">
        <v>1</v>
      </c>
      <c r="D2996" t="s">
        <v>21</v>
      </c>
      <c r="E2996" t="s">
        <v>32</v>
      </c>
      <c r="F2996" t="s">
        <v>97</v>
      </c>
      <c r="G2996">
        <v>2016</v>
      </c>
      <c r="H2996" s="9">
        <v>117.27255615</v>
      </c>
      <c r="I2996" s="9">
        <v>159.58414454199999</v>
      </c>
      <c r="J2996" s="9">
        <v>78.291088960099998</v>
      </c>
    </row>
    <row r="2997" spans="1:10" x14ac:dyDescent="0.25">
      <c r="A2997" t="s">
        <v>95</v>
      </c>
      <c r="B2997" t="s">
        <v>144</v>
      </c>
      <c r="C2997" s="7" t="s">
        <v>3</v>
      </c>
      <c r="D2997" t="s">
        <v>21</v>
      </c>
      <c r="E2997" t="s">
        <v>32</v>
      </c>
      <c r="F2997" t="s">
        <v>97</v>
      </c>
      <c r="G2997">
        <v>2016</v>
      </c>
      <c r="H2997" s="9">
        <v>145.40613118799999</v>
      </c>
      <c r="I2997" s="9">
        <v>198.377165367</v>
      </c>
      <c r="J2997" s="9">
        <v>98.178586904699998</v>
      </c>
    </row>
    <row r="2998" spans="1:10" x14ac:dyDescent="0.25">
      <c r="A2998" t="s">
        <v>95</v>
      </c>
      <c r="B2998" t="s">
        <v>144</v>
      </c>
      <c r="C2998" s="7" t="s">
        <v>1</v>
      </c>
      <c r="D2998" t="s">
        <v>21</v>
      </c>
      <c r="E2998" t="s">
        <v>32</v>
      </c>
      <c r="F2998" t="s">
        <v>146</v>
      </c>
      <c r="G2998">
        <v>2016</v>
      </c>
      <c r="H2998" s="9">
        <v>2.99460817732E-3</v>
      </c>
      <c r="I2998" s="9">
        <v>3.8784424649300001E-3</v>
      </c>
      <c r="J2998" s="9">
        <v>2.2517373693900001E-3</v>
      </c>
    </row>
    <row r="2999" spans="1:10" x14ac:dyDescent="0.25">
      <c r="A2999" t="s">
        <v>95</v>
      </c>
      <c r="B2999" t="s">
        <v>144</v>
      </c>
      <c r="C2999" s="7" t="s">
        <v>3</v>
      </c>
      <c r="D2999" t="s">
        <v>21</v>
      </c>
      <c r="E2999" t="s">
        <v>32</v>
      </c>
      <c r="F2999" t="s">
        <v>146</v>
      </c>
      <c r="G2999">
        <v>2016</v>
      </c>
      <c r="H2999" s="9">
        <v>3.11089215011E-3</v>
      </c>
      <c r="I2999" s="9">
        <v>3.9803615156599999E-3</v>
      </c>
      <c r="J2999" s="9">
        <v>2.34285741074E-3</v>
      </c>
    </row>
    <row r="3000" spans="1:10" x14ac:dyDescent="0.25">
      <c r="A3000" t="s">
        <v>95</v>
      </c>
      <c r="B3000" t="s">
        <v>144</v>
      </c>
      <c r="C3000" s="7" t="s">
        <v>1</v>
      </c>
      <c r="D3000" t="s">
        <v>21</v>
      </c>
      <c r="E3000" t="s">
        <v>32</v>
      </c>
      <c r="F3000" t="s">
        <v>7</v>
      </c>
      <c r="G3000">
        <v>2016</v>
      </c>
      <c r="H3000" s="9">
        <v>34.568186200600003</v>
      </c>
      <c r="I3000" s="9">
        <v>47.040284652300002</v>
      </c>
      <c r="J3000" s="9">
        <v>23.077700613600001</v>
      </c>
    </row>
    <row r="3001" spans="1:10" x14ac:dyDescent="0.25">
      <c r="A3001" t="s">
        <v>95</v>
      </c>
      <c r="B3001" t="s">
        <v>144</v>
      </c>
      <c r="C3001" s="7" t="s">
        <v>3</v>
      </c>
      <c r="D3001" t="s">
        <v>21</v>
      </c>
      <c r="E3001" t="s">
        <v>32</v>
      </c>
      <c r="F3001" t="s">
        <v>7</v>
      </c>
      <c r="G3001">
        <v>2016</v>
      </c>
      <c r="H3001" s="9">
        <v>44.228210160899998</v>
      </c>
      <c r="I3001" s="9">
        <v>60.340419549899998</v>
      </c>
      <c r="J3001" s="9">
        <v>29.862999169699901</v>
      </c>
    </row>
    <row r="3002" spans="1:10" x14ac:dyDescent="0.25">
      <c r="A3002" t="s">
        <v>95</v>
      </c>
      <c r="B3002" t="s">
        <v>144</v>
      </c>
      <c r="C3002" s="7" t="s">
        <v>1</v>
      </c>
      <c r="D3002" t="s">
        <v>22</v>
      </c>
      <c r="E3002" t="s">
        <v>32</v>
      </c>
      <c r="F3002" t="s">
        <v>97</v>
      </c>
      <c r="G3002">
        <v>2016</v>
      </c>
      <c r="H3002" s="9">
        <v>174.21535252199999</v>
      </c>
      <c r="I3002" s="9">
        <v>238.46046424100001</v>
      </c>
      <c r="J3002" s="9">
        <v>118.77472481</v>
      </c>
    </row>
    <row r="3003" spans="1:10" x14ac:dyDescent="0.25">
      <c r="A3003" t="s">
        <v>95</v>
      </c>
      <c r="B3003" t="s">
        <v>144</v>
      </c>
      <c r="C3003" s="7" t="s">
        <v>3</v>
      </c>
      <c r="D3003" t="s">
        <v>22</v>
      </c>
      <c r="E3003" t="s">
        <v>32</v>
      </c>
      <c r="F3003" t="s">
        <v>97</v>
      </c>
      <c r="G3003">
        <v>2016</v>
      </c>
      <c r="H3003" s="9">
        <v>208.23823160500001</v>
      </c>
      <c r="I3003" s="9">
        <v>282.19972526100003</v>
      </c>
      <c r="J3003" s="9">
        <v>142.89557874900001</v>
      </c>
    </row>
    <row r="3004" spans="1:10" x14ac:dyDescent="0.25">
      <c r="A3004" t="s">
        <v>95</v>
      </c>
      <c r="B3004" t="s">
        <v>144</v>
      </c>
      <c r="C3004" s="7" t="s">
        <v>1</v>
      </c>
      <c r="D3004" t="s">
        <v>22</v>
      </c>
      <c r="E3004" t="s">
        <v>32</v>
      </c>
      <c r="F3004" t="s">
        <v>146</v>
      </c>
      <c r="G3004">
        <v>2016</v>
      </c>
      <c r="H3004" s="9">
        <v>4.4820631582200001E-3</v>
      </c>
      <c r="I3004" s="9">
        <v>5.7471983529500002E-3</v>
      </c>
      <c r="J3004" s="9">
        <v>3.3911606748099998E-3</v>
      </c>
    </row>
    <row r="3005" spans="1:10" x14ac:dyDescent="0.25">
      <c r="A3005" t="s">
        <v>95</v>
      </c>
      <c r="B3005" t="s">
        <v>144</v>
      </c>
      <c r="C3005" s="7" t="s">
        <v>3</v>
      </c>
      <c r="D3005" t="s">
        <v>22</v>
      </c>
      <c r="E3005" t="s">
        <v>32</v>
      </c>
      <c r="F3005" t="s">
        <v>146</v>
      </c>
      <c r="G3005">
        <v>2016</v>
      </c>
      <c r="H3005" s="9">
        <v>4.43527599959E-3</v>
      </c>
      <c r="I3005" s="9">
        <v>5.6215755895299997E-3</v>
      </c>
      <c r="J3005" s="9">
        <v>3.4419938157700001E-3</v>
      </c>
    </row>
    <row r="3006" spans="1:10" x14ac:dyDescent="0.25">
      <c r="A3006" t="s">
        <v>95</v>
      </c>
      <c r="B3006" t="s">
        <v>144</v>
      </c>
      <c r="C3006" s="7" t="s">
        <v>1</v>
      </c>
      <c r="D3006" t="s">
        <v>22</v>
      </c>
      <c r="E3006" t="s">
        <v>32</v>
      </c>
      <c r="F3006" t="s">
        <v>7</v>
      </c>
      <c r="G3006">
        <v>2016</v>
      </c>
      <c r="H3006" s="9">
        <v>55.488177670500001</v>
      </c>
      <c r="I3006" s="9">
        <v>75.950462549299999</v>
      </c>
      <c r="J3006" s="9">
        <v>37.830150659099999</v>
      </c>
    </row>
    <row r="3007" spans="1:10" x14ac:dyDescent="0.25">
      <c r="A3007" t="s">
        <v>95</v>
      </c>
      <c r="B3007" t="s">
        <v>144</v>
      </c>
      <c r="C3007" s="7" t="s">
        <v>3</v>
      </c>
      <c r="D3007" t="s">
        <v>22</v>
      </c>
      <c r="E3007" t="s">
        <v>32</v>
      </c>
      <c r="F3007" t="s">
        <v>7</v>
      </c>
      <c r="G3007">
        <v>2016</v>
      </c>
      <c r="H3007" s="9">
        <v>65.736745181299995</v>
      </c>
      <c r="I3007" s="9">
        <v>89.084945097299993</v>
      </c>
      <c r="J3007" s="9">
        <v>45.1093450774</v>
      </c>
    </row>
    <row r="3008" spans="1:10" x14ac:dyDescent="0.25">
      <c r="A3008" t="s">
        <v>95</v>
      </c>
      <c r="B3008" t="s">
        <v>144</v>
      </c>
      <c r="C3008" s="7" t="s">
        <v>1</v>
      </c>
      <c r="D3008" t="s">
        <v>23</v>
      </c>
      <c r="E3008" t="s">
        <v>32</v>
      </c>
      <c r="F3008" t="s">
        <v>97</v>
      </c>
      <c r="G3008">
        <v>2016</v>
      </c>
      <c r="H3008" s="9">
        <v>233.53950860399999</v>
      </c>
      <c r="I3008" s="9">
        <v>312.95454928300001</v>
      </c>
      <c r="J3008" s="9">
        <v>164.93408204599999</v>
      </c>
    </row>
    <row r="3009" spans="1:10" x14ac:dyDescent="0.25">
      <c r="A3009" t="s">
        <v>95</v>
      </c>
      <c r="B3009" t="s">
        <v>144</v>
      </c>
      <c r="C3009" s="7" t="s">
        <v>3</v>
      </c>
      <c r="D3009" t="s">
        <v>23</v>
      </c>
      <c r="E3009" t="s">
        <v>32</v>
      </c>
      <c r="F3009" t="s">
        <v>97</v>
      </c>
      <c r="G3009">
        <v>2016</v>
      </c>
      <c r="H3009" s="9">
        <v>265.318889759</v>
      </c>
      <c r="I3009" s="9">
        <v>357.61486524600002</v>
      </c>
      <c r="J3009" s="9">
        <v>182.499844217</v>
      </c>
    </row>
    <row r="3010" spans="1:10" x14ac:dyDescent="0.25">
      <c r="A3010" t="s">
        <v>95</v>
      </c>
      <c r="B3010" t="s">
        <v>144</v>
      </c>
      <c r="C3010" s="7" t="s">
        <v>1</v>
      </c>
      <c r="D3010" t="s">
        <v>23</v>
      </c>
      <c r="E3010" t="s">
        <v>32</v>
      </c>
      <c r="F3010" t="s">
        <v>146</v>
      </c>
      <c r="G3010">
        <v>2016</v>
      </c>
      <c r="H3010" s="9">
        <v>6.5963567204100002E-3</v>
      </c>
      <c r="I3010" s="9">
        <v>8.4197488339099995E-3</v>
      </c>
      <c r="J3010" s="9">
        <v>5.0686165733199997E-3</v>
      </c>
    </row>
    <row r="3011" spans="1:10" x14ac:dyDescent="0.25">
      <c r="A3011" t="s">
        <v>95</v>
      </c>
      <c r="B3011" t="s">
        <v>144</v>
      </c>
      <c r="C3011" s="7" t="s">
        <v>3</v>
      </c>
      <c r="D3011" t="s">
        <v>23</v>
      </c>
      <c r="E3011" t="s">
        <v>32</v>
      </c>
      <c r="F3011" t="s">
        <v>146</v>
      </c>
      <c r="G3011">
        <v>2016</v>
      </c>
      <c r="H3011" s="9">
        <v>6.3954770666999998E-3</v>
      </c>
      <c r="I3011" s="9">
        <v>8.2083705653299994E-3</v>
      </c>
      <c r="J3011" s="9">
        <v>4.9199459234700003E-3</v>
      </c>
    </row>
    <row r="3012" spans="1:10" x14ac:dyDescent="0.25">
      <c r="A3012" t="s">
        <v>95</v>
      </c>
      <c r="B3012" t="s">
        <v>144</v>
      </c>
      <c r="C3012" s="7" t="s">
        <v>1</v>
      </c>
      <c r="D3012" t="s">
        <v>23</v>
      </c>
      <c r="E3012" t="s">
        <v>32</v>
      </c>
      <c r="F3012" t="s">
        <v>7</v>
      </c>
      <c r="G3012">
        <v>2016</v>
      </c>
      <c r="H3012" s="9">
        <v>88.981305167000002</v>
      </c>
      <c r="I3012" s="9">
        <v>119.239371615</v>
      </c>
      <c r="J3012" s="9">
        <v>62.841829096299897</v>
      </c>
    </row>
    <row r="3013" spans="1:10" x14ac:dyDescent="0.25">
      <c r="A3013" t="s">
        <v>95</v>
      </c>
      <c r="B3013" t="s">
        <v>144</v>
      </c>
      <c r="C3013" s="7" t="s">
        <v>3</v>
      </c>
      <c r="D3013" t="s">
        <v>23</v>
      </c>
      <c r="E3013" t="s">
        <v>32</v>
      </c>
      <c r="F3013" t="s">
        <v>7</v>
      </c>
      <c r="G3013">
        <v>2016</v>
      </c>
      <c r="H3013" s="9">
        <v>98.238798864200007</v>
      </c>
      <c r="I3013" s="9">
        <v>132.41294221300001</v>
      </c>
      <c r="J3013" s="9">
        <v>67.573648845999998</v>
      </c>
    </row>
    <row r="3014" spans="1:10" x14ac:dyDescent="0.25">
      <c r="A3014" t="s">
        <v>95</v>
      </c>
      <c r="B3014" t="s">
        <v>144</v>
      </c>
      <c r="C3014" s="7" t="s">
        <v>1</v>
      </c>
      <c r="D3014" t="s">
        <v>24</v>
      </c>
      <c r="E3014" t="s">
        <v>32</v>
      </c>
      <c r="F3014" t="s">
        <v>97</v>
      </c>
      <c r="G3014">
        <v>2016</v>
      </c>
      <c r="H3014" s="9">
        <v>306.19762006299999</v>
      </c>
      <c r="I3014" s="9">
        <v>403.25196062399999</v>
      </c>
      <c r="J3014" s="9">
        <v>218.768195015</v>
      </c>
    </row>
    <row r="3015" spans="1:10" x14ac:dyDescent="0.25">
      <c r="A3015" t="s">
        <v>95</v>
      </c>
      <c r="B3015" t="s">
        <v>144</v>
      </c>
      <c r="C3015" s="7" t="s">
        <v>3</v>
      </c>
      <c r="D3015" t="s">
        <v>24</v>
      </c>
      <c r="E3015" t="s">
        <v>32</v>
      </c>
      <c r="F3015" t="s">
        <v>97</v>
      </c>
      <c r="G3015">
        <v>2016</v>
      </c>
      <c r="H3015" s="9">
        <v>317.40565890400001</v>
      </c>
      <c r="I3015" s="9">
        <v>420.04356337000002</v>
      </c>
      <c r="J3015" s="9">
        <v>221.31587900700001</v>
      </c>
    </row>
    <row r="3016" spans="1:10" x14ac:dyDescent="0.25">
      <c r="A3016" t="s">
        <v>95</v>
      </c>
      <c r="B3016" t="s">
        <v>144</v>
      </c>
      <c r="C3016" s="7" t="s">
        <v>1</v>
      </c>
      <c r="D3016" t="s">
        <v>24</v>
      </c>
      <c r="E3016" t="s">
        <v>32</v>
      </c>
      <c r="F3016" t="s">
        <v>146</v>
      </c>
      <c r="G3016">
        <v>2016</v>
      </c>
      <c r="H3016" s="9">
        <v>9.8983223034599995E-3</v>
      </c>
      <c r="I3016" s="9">
        <v>1.2522794686800001E-2</v>
      </c>
      <c r="J3016" s="9">
        <v>7.5965648464200002E-3</v>
      </c>
    </row>
    <row r="3017" spans="1:10" x14ac:dyDescent="0.25">
      <c r="A3017" t="s">
        <v>95</v>
      </c>
      <c r="B3017" t="s">
        <v>144</v>
      </c>
      <c r="C3017" s="7" t="s">
        <v>3</v>
      </c>
      <c r="D3017" t="s">
        <v>24</v>
      </c>
      <c r="E3017" t="s">
        <v>32</v>
      </c>
      <c r="F3017" t="s">
        <v>146</v>
      </c>
      <c r="G3017">
        <v>2016</v>
      </c>
      <c r="H3017" s="9">
        <v>9.2405139122899993E-3</v>
      </c>
      <c r="I3017" s="9">
        <v>1.16410700847E-2</v>
      </c>
      <c r="J3017" s="9">
        <v>7.0363468802600001E-3</v>
      </c>
    </row>
    <row r="3018" spans="1:10" x14ac:dyDescent="0.25">
      <c r="A3018" t="s">
        <v>95</v>
      </c>
      <c r="B3018" t="s">
        <v>144</v>
      </c>
      <c r="C3018" s="7" t="s">
        <v>1</v>
      </c>
      <c r="D3018" t="s">
        <v>24</v>
      </c>
      <c r="E3018" t="s">
        <v>32</v>
      </c>
      <c r="F3018" t="s">
        <v>7</v>
      </c>
      <c r="G3018">
        <v>2016</v>
      </c>
      <c r="H3018" s="9">
        <v>146.56740091200001</v>
      </c>
      <c r="I3018" s="9">
        <v>193.024334315</v>
      </c>
      <c r="J3018" s="9">
        <v>104.717619095</v>
      </c>
    </row>
    <row r="3019" spans="1:10" x14ac:dyDescent="0.25">
      <c r="A3019" t="s">
        <v>95</v>
      </c>
      <c r="B3019" t="s">
        <v>144</v>
      </c>
      <c r="C3019" s="7" t="s">
        <v>3</v>
      </c>
      <c r="D3019" t="s">
        <v>24</v>
      </c>
      <c r="E3019" t="s">
        <v>32</v>
      </c>
      <c r="F3019" t="s">
        <v>7</v>
      </c>
      <c r="G3019">
        <v>2016</v>
      </c>
      <c r="H3019" s="9">
        <v>148.17680244799999</v>
      </c>
      <c r="I3019" s="9">
        <v>196.09200517699901</v>
      </c>
      <c r="J3019" s="9">
        <v>103.31850854699999</v>
      </c>
    </row>
    <row r="3020" spans="1:10" x14ac:dyDescent="0.25">
      <c r="A3020" t="s">
        <v>95</v>
      </c>
      <c r="B3020" t="s">
        <v>144</v>
      </c>
      <c r="C3020" s="7" t="s">
        <v>1</v>
      </c>
      <c r="D3020" t="s">
        <v>25</v>
      </c>
      <c r="E3020" t="s">
        <v>32</v>
      </c>
      <c r="F3020" t="s">
        <v>97</v>
      </c>
      <c r="G3020">
        <v>2016</v>
      </c>
      <c r="H3020" s="9">
        <v>402.78600074399998</v>
      </c>
      <c r="I3020" s="9">
        <v>529.14321053499998</v>
      </c>
      <c r="J3020" s="9">
        <v>282.52318260700002</v>
      </c>
    </row>
    <row r="3021" spans="1:10" x14ac:dyDescent="0.25">
      <c r="A3021" t="s">
        <v>95</v>
      </c>
      <c r="B3021" t="s">
        <v>144</v>
      </c>
      <c r="C3021" s="7" t="s">
        <v>3</v>
      </c>
      <c r="D3021" t="s">
        <v>25</v>
      </c>
      <c r="E3021" t="s">
        <v>32</v>
      </c>
      <c r="F3021" t="s">
        <v>97</v>
      </c>
      <c r="G3021">
        <v>2016</v>
      </c>
      <c r="H3021" s="9">
        <v>409.223030494</v>
      </c>
      <c r="I3021" s="9">
        <v>534.95483747399999</v>
      </c>
      <c r="J3021" s="9">
        <v>286.70316814400002</v>
      </c>
    </row>
    <row r="3022" spans="1:10" x14ac:dyDescent="0.25">
      <c r="A3022" t="s">
        <v>95</v>
      </c>
      <c r="B3022" t="s">
        <v>144</v>
      </c>
      <c r="C3022" s="7" t="s">
        <v>1</v>
      </c>
      <c r="D3022" t="s">
        <v>25</v>
      </c>
      <c r="E3022" t="s">
        <v>32</v>
      </c>
      <c r="F3022" t="s">
        <v>146</v>
      </c>
      <c r="G3022">
        <v>2016</v>
      </c>
      <c r="H3022" s="9">
        <v>1.39297999116E-2</v>
      </c>
      <c r="I3022" s="9">
        <v>1.7528278856500001E-2</v>
      </c>
      <c r="J3022" s="9">
        <v>1.0574519752600001E-2</v>
      </c>
    </row>
    <row r="3023" spans="1:10" x14ac:dyDescent="0.25">
      <c r="A3023" t="s">
        <v>95</v>
      </c>
      <c r="B3023" t="s">
        <v>144</v>
      </c>
      <c r="C3023" s="7" t="s">
        <v>3</v>
      </c>
      <c r="D3023" t="s">
        <v>25</v>
      </c>
      <c r="E3023" t="s">
        <v>32</v>
      </c>
      <c r="F3023" t="s">
        <v>146</v>
      </c>
      <c r="G3023">
        <v>2016</v>
      </c>
      <c r="H3023" s="9">
        <v>1.25268579931E-2</v>
      </c>
      <c r="I3023" s="9">
        <v>1.5552856142899999E-2</v>
      </c>
      <c r="J3023" s="9">
        <v>9.4845803514300008E-3</v>
      </c>
    </row>
    <row r="3024" spans="1:10" x14ac:dyDescent="0.25">
      <c r="A3024" t="s">
        <v>95</v>
      </c>
      <c r="B3024" t="s">
        <v>144</v>
      </c>
      <c r="C3024" s="7" t="s">
        <v>1</v>
      </c>
      <c r="D3024" t="s">
        <v>25</v>
      </c>
      <c r="E3024" t="s">
        <v>32</v>
      </c>
      <c r="F3024" t="s">
        <v>7</v>
      </c>
      <c r="G3024">
        <v>2016</v>
      </c>
      <c r="H3024" s="9">
        <v>227.88789590799999</v>
      </c>
      <c r="I3024" s="9">
        <v>299.37816274599999</v>
      </c>
      <c r="J3024" s="9">
        <v>159.845708417</v>
      </c>
    </row>
    <row r="3025" spans="1:10" x14ac:dyDescent="0.25">
      <c r="A3025" t="s">
        <v>95</v>
      </c>
      <c r="B3025" t="s">
        <v>144</v>
      </c>
      <c r="C3025" s="7" t="s">
        <v>3</v>
      </c>
      <c r="D3025" t="s">
        <v>25</v>
      </c>
      <c r="E3025" t="s">
        <v>32</v>
      </c>
      <c r="F3025" t="s">
        <v>7</v>
      </c>
      <c r="G3025">
        <v>2016</v>
      </c>
      <c r="H3025" s="9">
        <v>215.71803072200001</v>
      </c>
      <c r="I3025" s="9">
        <v>281.99635764800001</v>
      </c>
      <c r="J3025" s="9">
        <v>151.13284987700001</v>
      </c>
    </row>
    <row r="3026" spans="1:10" x14ac:dyDescent="0.25">
      <c r="A3026" t="s">
        <v>95</v>
      </c>
      <c r="B3026" t="s">
        <v>144</v>
      </c>
      <c r="C3026" s="7" t="s">
        <v>1</v>
      </c>
      <c r="D3026" t="s">
        <v>26</v>
      </c>
      <c r="E3026" t="s">
        <v>32</v>
      </c>
      <c r="F3026" t="s">
        <v>97</v>
      </c>
      <c r="G3026">
        <v>2016</v>
      </c>
      <c r="H3026" s="9">
        <v>530.69635487799997</v>
      </c>
      <c r="I3026" s="9">
        <v>696.25230417900002</v>
      </c>
      <c r="J3026" s="9">
        <v>372.085659448</v>
      </c>
    </row>
    <row r="3027" spans="1:10" x14ac:dyDescent="0.25">
      <c r="A3027" t="s">
        <v>95</v>
      </c>
      <c r="B3027" t="s">
        <v>144</v>
      </c>
      <c r="C3027" s="7" t="s">
        <v>3</v>
      </c>
      <c r="D3027" t="s">
        <v>26</v>
      </c>
      <c r="E3027" t="s">
        <v>32</v>
      </c>
      <c r="F3027" t="s">
        <v>97</v>
      </c>
      <c r="G3027">
        <v>2016</v>
      </c>
      <c r="H3027" s="9">
        <v>529.267028482</v>
      </c>
      <c r="I3027" s="9">
        <v>697.09803850799995</v>
      </c>
      <c r="J3027" s="9">
        <v>371.672451916</v>
      </c>
    </row>
    <row r="3028" spans="1:10" x14ac:dyDescent="0.25">
      <c r="A3028" t="s">
        <v>95</v>
      </c>
      <c r="B3028" t="s">
        <v>144</v>
      </c>
      <c r="C3028" s="7" t="s">
        <v>1</v>
      </c>
      <c r="D3028" t="s">
        <v>26</v>
      </c>
      <c r="E3028" t="s">
        <v>32</v>
      </c>
      <c r="F3028" t="s">
        <v>146</v>
      </c>
      <c r="G3028">
        <v>2016</v>
      </c>
      <c r="H3028" s="9">
        <v>1.8450520220099999E-2</v>
      </c>
      <c r="I3028" s="9">
        <v>2.3540437901300001E-2</v>
      </c>
      <c r="J3028" s="9">
        <v>1.4163097796500001E-2</v>
      </c>
    </row>
    <row r="3029" spans="1:10" x14ac:dyDescent="0.25">
      <c r="A3029" t="s">
        <v>95</v>
      </c>
      <c r="B3029" t="s">
        <v>144</v>
      </c>
      <c r="C3029" s="7" t="s">
        <v>3</v>
      </c>
      <c r="D3029" t="s">
        <v>26</v>
      </c>
      <c r="E3029" t="s">
        <v>32</v>
      </c>
      <c r="F3029" t="s">
        <v>146</v>
      </c>
      <c r="G3029">
        <v>2016</v>
      </c>
      <c r="H3029" s="9">
        <v>1.6240250957600001E-2</v>
      </c>
      <c r="I3029" s="9">
        <v>2.0351596751200001E-2</v>
      </c>
      <c r="J3029" s="9">
        <v>1.2308435713000001E-2</v>
      </c>
    </row>
    <row r="3030" spans="1:10" x14ac:dyDescent="0.25">
      <c r="A3030" t="s">
        <v>95</v>
      </c>
      <c r="B3030" t="s">
        <v>144</v>
      </c>
      <c r="C3030" s="7" t="s">
        <v>1</v>
      </c>
      <c r="D3030" t="s">
        <v>26</v>
      </c>
      <c r="E3030" t="s">
        <v>32</v>
      </c>
      <c r="F3030" t="s">
        <v>7</v>
      </c>
      <c r="G3030">
        <v>2016</v>
      </c>
      <c r="H3030" s="9">
        <v>342.38149349299999</v>
      </c>
      <c r="I3030" s="9">
        <v>449.190768999</v>
      </c>
      <c r="J3030" s="9">
        <v>240.05298438200001</v>
      </c>
    </row>
    <row r="3031" spans="1:10" x14ac:dyDescent="0.25">
      <c r="A3031" t="s">
        <v>95</v>
      </c>
      <c r="B3031" t="s">
        <v>144</v>
      </c>
      <c r="C3031" s="7" t="s">
        <v>3</v>
      </c>
      <c r="D3031" t="s">
        <v>26</v>
      </c>
      <c r="E3031" t="s">
        <v>32</v>
      </c>
      <c r="F3031" t="s">
        <v>7</v>
      </c>
      <c r="G3031">
        <v>2016</v>
      </c>
      <c r="H3031" s="9">
        <v>312.35638046100001</v>
      </c>
      <c r="I3031" s="9">
        <v>411.404845601999</v>
      </c>
      <c r="J3031" s="9">
        <v>219.34912917299999</v>
      </c>
    </row>
    <row r="3032" spans="1:10" x14ac:dyDescent="0.25">
      <c r="A3032" t="s">
        <v>95</v>
      </c>
      <c r="B3032" t="s">
        <v>144</v>
      </c>
      <c r="C3032" s="7" t="s">
        <v>1</v>
      </c>
      <c r="D3032" t="s">
        <v>27</v>
      </c>
      <c r="E3032" t="s">
        <v>32</v>
      </c>
      <c r="F3032" t="s">
        <v>97</v>
      </c>
      <c r="G3032">
        <v>2016</v>
      </c>
      <c r="H3032" s="9">
        <v>543.51682285699997</v>
      </c>
      <c r="I3032" s="9">
        <v>712.29632698700004</v>
      </c>
      <c r="J3032" s="9">
        <v>374.55431423700003</v>
      </c>
    </row>
    <row r="3033" spans="1:10" x14ac:dyDescent="0.25">
      <c r="A3033" t="s">
        <v>95</v>
      </c>
      <c r="B3033" t="s">
        <v>144</v>
      </c>
      <c r="C3033" s="7" t="s">
        <v>3</v>
      </c>
      <c r="D3033" t="s">
        <v>27</v>
      </c>
      <c r="E3033" t="s">
        <v>32</v>
      </c>
      <c r="F3033" t="s">
        <v>97</v>
      </c>
      <c r="G3033">
        <v>2016</v>
      </c>
      <c r="H3033" s="9">
        <v>545.480672873</v>
      </c>
      <c r="I3033" s="9">
        <v>711.20100976000003</v>
      </c>
      <c r="J3033" s="9">
        <v>382.94394700399999</v>
      </c>
    </row>
    <row r="3034" spans="1:10" x14ac:dyDescent="0.25">
      <c r="A3034" t="s">
        <v>95</v>
      </c>
      <c r="B3034" t="s">
        <v>144</v>
      </c>
      <c r="C3034" s="7" t="s">
        <v>1</v>
      </c>
      <c r="D3034" t="s">
        <v>27</v>
      </c>
      <c r="E3034" t="s">
        <v>32</v>
      </c>
      <c r="F3034" t="s">
        <v>146</v>
      </c>
      <c r="G3034">
        <v>2016</v>
      </c>
      <c r="H3034" s="9">
        <v>2.5953007123199999E-2</v>
      </c>
      <c r="I3034" s="9">
        <v>3.2396810786999998E-2</v>
      </c>
      <c r="J3034" s="9">
        <v>1.9676005753299999E-2</v>
      </c>
    </row>
    <row r="3035" spans="1:10" x14ac:dyDescent="0.25">
      <c r="A3035" t="s">
        <v>95</v>
      </c>
      <c r="B3035" t="s">
        <v>144</v>
      </c>
      <c r="C3035" s="7" t="s">
        <v>3</v>
      </c>
      <c r="D3035" t="s">
        <v>27</v>
      </c>
      <c r="E3035" t="s">
        <v>32</v>
      </c>
      <c r="F3035" t="s">
        <v>146</v>
      </c>
      <c r="G3035">
        <v>2016</v>
      </c>
      <c r="H3035" s="9">
        <v>2.1991795829700001E-2</v>
      </c>
      <c r="I3035" s="9">
        <v>2.7453781451000001E-2</v>
      </c>
      <c r="J3035" s="9">
        <v>1.6732697015099999E-2</v>
      </c>
    </row>
    <row r="3036" spans="1:10" x14ac:dyDescent="0.25">
      <c r="A3036" t="s">
        <v>95</v>
      </c>
      <c r="B3036" t="s">
        <v>144</v>
      </c>
      <c r="C3036" s="7" t="s">
        <v>1</v>
      </c>
      <c r="D3036" t="s">
        <v>27</v>
      </c>
      <c r="E3036" t="s">
        <v>32</v>
      </c>
      <c r="F3036" t="s">
        <v>7</v>
      </c>
      <c r="G3036">
        <v>2016</v>
      </c>
      <c r="H3036" s="9">
        <v>552.41868589699902</v>
      </c>
      <c r="I3036" s="9">
        <v>723.96250562199998</v>
      </c>
      <c r="J3036" s="9">
        <v>380.68886438499999</v>
      </c>
    </row>
    <row r="3037" spans="1:10" x14ac:dyDescent="0.25">
      <c r="A3037" t="s">
        <v>95</v>
      </c>
      <c r="B3037" t="s">
        <v>144</v>
      </c>
      <c r="C3037" s="7" t="s">
        <v>3</v>
      </c>
      <c r="D3037" t="s">
        <v>27</v>
      </c>
      <c r="E3037" t="s">
        <v>32</v>
      </c>
      <c r="F3037" t="s">
        <v>7</v>
      </c>
      <c r="G3037">
        <v>2016</v>
      </c>
      <c r="H3037" s="9">
        <v>473.90284023999999</v>
      </c>
      <c r="I3037" s="9">
        <v>617.87739743700001</v>
      </c>
      <c r="J3037" s="9">
        <v>332.69414144799998</v>
      </c>
    </row>
    <row r="3038" spans="1:10" x14ac:dyDescent="0.25">
      <c r="A3038" t="s">
        <v>95</v>
      </c>
      <c r="B3038" t="s">
        <v>144</v>
      </c>
      <c r="C3038" s="7" t="s">
        <v>1</v>
      </c>
      <c r="D3038" t="s">
        <v>28</v>
      </c>
      <c r="E3038" t="s">
        <v>32</v>
      </c>
      <c r="F3038" t="s">
        <v>97</v>
      </c>
      <c r="G3038">
        <v>2016</v>
      </c>
      <c r="H3038" s="9">
        <v>735.04872474299998</v>
      </c>
      <c r="I3038" s="9">
        <v>946.43051538099996</v>
      </c>
      <c r="J3038" s="9">
        <v>515.50587779099999</v>
      </c>
    </row>
    <row r="3039" spans="1:10" x14ac:dyDescent="0.25">
      <c r="A3039" t="s">
        <v>95</v>
      </c>
      <c r="B3039" t="s">
        <v>144</v>
      </c>
      <c r="C3039" s="7" t="s">
        <v>3</v>
      </c>
      <c r="D3039" t="s">
        <v>28</v>
      </c>
      <c r="E3039" t="s">
        <v>32</v>
      </c>
      <c r="F3039" t="s">
        <v>97</v>
      </c>
      <c r="G3039">
        <v>2016</v>
      </c>
      <c r="H3039" s="9">
        <v>741.90106949699998</v>
      </c>
      <c r="I3039" s="9">
        <v>961.52484943699994</v>
      </c>
      <c r="J3039" s="9">
        <v>514.93133915700002</v>
      </c>
    </row>
    <row r="3040" spans="1:10" x14ac:dyDescent="0.25">
      <c r="A3040" t="s">
        <v>95</v>
      </c>
      <c r="B3040" t="s">
        <v>144</v>
      </c>
      <c r="C3040" s="7" t="s">
        <v>1</v>
      </c>
      <c r="D3040" t="s">
        <v>28</v>
      </c>
      <c r="E3040" t="s">
        <v>32</v>
      </c>
      <c r="F3040" t="s">
        <v>146</v>
      </c>
      <c r="G3040">
        <v>2016</v>
      </c>
      <c r="H3040" s="9">
        <v>3.5759644349200002E-2</v>
      </c>
      <c r="I3040" s="9">
        <v>4.4674499643500003E-2</v>
      </c>
      <c r="J3040" s="9">
        <v>2.6794856675599998E-2</v>
      </c>
    </row>
    <row r="3041" spans="1:10" x14ac:dyDescent="0.25">
      <c r="A3041" t="s">
        <v>95</v>
      </c>
      <c r="B3041" t="s">
        <v>144</v>
      </c>
      <c r="C3041" s="7" t="s">
        <v>3</v>
      </c>
      <c r="D3041" t="s">
        <v>28</v>
      </c>
      <c r="E3041" t="s">
        <v>32</v>
      </c>
      <c r="F3041" t="s">
        <v>146</v>
      </c>
      <c r="G3041">
        <v>2016</v>
      </c>
      <c r="H3041" s="9">
        <v>3.0789596598499998E-2</v>
      </c>
      <c r="I3041" s="9">
        <v>3.8936095413599998E-2</v>
      </c>
      <c r="J3041" s="9">
        <v>2.31885881193E-2</v>
      </c>
    </row>
    <row r="3042" spans="1:10" x14ac:dyDescent="0.25">
      <c r="A3042" t="s">
        <v>95</v>
      </c>
      <c r="B3042" t="s">
        <v>144</v>
      </c>
      <c r="C3042" s="7" t="s">
        <v>1</v>
      </c>
      <c r="D3042" t="s">
        <v>28</v>
      </c>
      <c r="E3042" t="s">
        <v>32</v>
      </c>
      <c r="F3042" t="s">
        <v>7</v>
      </c>
      <c r="G3042">
        <v>2016</v>
      </c>
      <c r="H3042" s="9">
        <v>857.31779177500005</v>
      </c>
      <c r="I3042" s="9">
        <v>1103.86113492</v>
      </c>
      <c r="J3042" s="9">
        <v>601.25587041799997</v>
      </c>
    </row>
    <row r="3043" spans="1:10" x14ac:dyDescent="0.25">
      <c r="A3043" t="s">
        <v>95</v>
      </c>
      <c r="B3043" t="s">
        <v>144</v>
      </c>
      <c r="C3043" s="7" t="s">
        <v>3</v>
      </c>
      <c r="D3043" t="s">
        <v>28</v>
      </c>
      <c r="E3043" t="s">
        <v>32</v>
      </c>
      <c r="F3043" t="s">
        <v>7</v>
      </c>
      <c r="G3043">
        <v>2016</v>
      </c>
      <c r="H3043" s="9">
        <v>736.97729667299996</v>
      </c>
      <c r="I3043" s="9">
        <v>955.14350006500001</v>
      </c>
      <c r="J3043" s="9">
        <v>511.51389572900001</v>
      </c>
    </row>
    <row r="3044" spans="1:10" x14ac:dyDescent="0.25">
      <c r="A3044" t="s">
        <v>95</v>
      </c>
      <c r="B3044" t="s">
        <v>144</v>
      </c>
      <c r="C3044" s="7" t="s">
        <v>1</v>
      </c>
      <c r="D3044" t="s">
        <v>147</v>
      </c>
      <c r="E3044" t="s">
        <v>32</v>
      </c>
      <c r="F3044" t="s">
        <v>97</v>
      </c>
      <c r="G3044">
        <v>2016</v>
      </c>
      <c r="H3044" s="9">
        <v>744.41243750299998</v>
      </c>
      <c r="I3044" s="9">
        <v>960.59510473</v>
      </c>
      <c r="J3044" s="9">
        <v>522.77158766000002</v>
      </c>
    </row>
    <row r="3045" spans="1:10" x14ac:dyDescent="0.25">
      <c r="A3045" t="s">
        <v>95</v>
      </c>
      <c r="B3045" t="s">
        <v>144</v>
      </c>
      <c r="C3045" s="7" t="s">
        <v>3</v>
      </c>
      <c r="D3045" t="s">
        <v>147</v>
      </c>
      <c r="E3045" t="s">
        <v>32</v>
      </c>
      <c r="F3045" t="s">
        <v>97</v>
      </c>
      <c r="G3045">
        <v>2016</v>
      </c>
      <c r="H3045" s="9">
        <v>811.56987837600002</v>
      </c>
      <c r="I3045" s="9">
        <v>1052.2182226699999</v>
      </c>
      <c r="J3045" s="9">
        <v>566.43653807500004</v>
      </c>
    </row>
    <row r="3046" spans="1:10" x14ac:dyDescent="0.25">
      <c r="A3046" t="s">
        <v>95</v>
      </c>
      <c r="B3046" t="s">
        <v>144</v>
      </c>
      <c r="C3046" s="7" t="s">
        <v>1</v>
      </c>
      <c r="D3046" t="s">
        <v>147</v>
      </c>
      <c r="E3046" t="s">
        <v>32</v>
      </c>
      <c r="F3046" t="s">
        <v>146</v>
      </c>
      <c r="G3046">
        <v>2016</v>
      </c>
      <c r="H3046" s="9">
        <v>4.5995605558899998E-2</v>
      </c>
      <c r="I3046" s="9">
        <v>5.7886862467199998E-2</v>
      </c>
      <c r="J3046" s="9">
        <v>3.47331034079E-2</v>
      </c>
    </row>
    <row r="3047" spans="1:10" x14ac:dyDescent="0.25">
      <c r="A3047" t="s">
        <v>95</v>
      </c>
      <c r="B3047" t="s">
        <v>144</v>
      </c>
      <c r="C3047" s="7" t="s">
        <v>3</v>
      </c>
      <c r="D3047" t="s">
        <v>147</v>
      </c>
      <c r="E3047" t="s">
        <v>32</v>
      </c>
      <c r="F3047" t="s">
        <v>146</v>
      </c>
      <c r="G3047">
        <v>2016</v>
      </c>
      <c r="H3047" s="9">
        <v>3.9739646852200002E-2</v>
      </c>
      <c r="I3047" s="9">
        <v>5.0109015414900003E-2</v>
      </c>
      <c r="J3047" s="9">
        <v>2.97207384039E-2</v>
      </c>
    </row>
    <row r="3048" spans="1:10" x14ac:dyDescent="0.25">
      <c r="A3048" t="s">
        <v>95</v>
      </c>
      <c r="B3048" t="s">
        <v>144</v>
      </c>
      <c r="C3048" s="7" t="s">
        <v>1</v>
      </c>
      <c r="D3048" t="s">
        <v>147</v>
      </c>
      <c r="E3048" t="s">
        <v>32</v>
      </c>
      <c r="F3048" t="s">
        <v>7</v>
      </c>
      <c r="G3048">
        <v>2016</v>
      </c>
      <c r="H3048" s="9">
        <v>1235.1258251199999</v>
      </c>
      <c r="I3048" s="9">
        <v>1593.8151508000001</v>
      </c>
      <c r="J3048" s="9">
        <v>867.38030697600004</v>
      </c>
    </row>
    <row r="3049" spans="1:10" x14ac:dyDescent="0.25">
      <c r="A3049" t="s">
        <v>95</v>
      </c>
      <c r="B3049" t="s">
        <v>144</v>
      </c>
      <c r="C3049" s="7" t="s">
        <v>3</v>
      </c>
      <c r="D3049" t="s">
        <v>147</v>
      </c>
      <c r="E3049" t="s">
        <v>32</v>
      </c>
      <c r="F3049" t="s">
        <v>7</v>
      </c>
      <c r="G3049">
        <v>2016</v>
      </c>
      <c r="H3049" s="9">
        <v>1065.1293328500001</v>
      </c>
      <c r="I3049" s="9">
        <v>1380.9636401999901</v>
      </c>
      <c r="J3049" s="9">
        <v>743.40877843999999</v>
      </c>
    </row>
    <row r="3050" spans="1:10" x14ac:dyDescent="0.25">
      <c r="A3050" t="s">
        <v>95</v>
      </c>
      <c r="B3050" t="s">
        <v>144</v>
      </c>
      <c r="C3050" s="7" t="s">
        <v>1</v>
      </c>
      <c r="D3050" t="s">
        <v>148</v>
      </c>
      <c r="E3050" t="s">
        <v>32</v>
      </c>
      <c r="F3050" t="s">
        <v>97</v>
      </c>
      <c r="G3050">
        <v>2016</v>
      </c>
      <c r="H3050" s="9">
        <v>539.17234720700003</v>
      </c>
      <c r="I3050" s="9">
        <v>695.363338204</v>
      </c>
      <c r="J3050" s="9">
        <v>381.71124226500001</v>
      </c>
    </row>
    <row r="3051" spans="1:10" x14ac:dyDescent="0.25">
      <c r="A3051" t="s">
        <v>95</v>
      </c>
      <c r="B3051" t="s">
        <v>144</v>
      </c>
      <c r="C3051" s="7" t="s">
        <v>3</v>
      </c>
      <c r="D3051" t="s">
        <v>148</v>
      </c>
      <c r="E3051" t="s">
        <v>32</v>
      </c>
      <c r="F3051" t="s">
        <v>97</v>
      </c>
      <c r="G3051">
        <v>2016</v>
      </c>
      <c r="H3051" s="9">
        <v>728.61279607500001</v>
      </c>
      <c r="I3051" s="9">
        <v>942.80988591699997</v>
      </c>
      <c r="J3051" s="9">
        <v>511.115640214</v>
      </c>
    </row>
    <row r="3052" spans="1:10" x14ac:dyDescent="0.25">
      <c r="A3052" t="s">
        <v>95</v>
      </c>
      <c r="B3052" t="s">
        <v>144</v>
      </c>
      <c r="C3052" s="7" t="s">
        <v>1</v>
      </c>
      <c r="D3052" t="s">
        <v>148</v>
      </c>
      <c r="E3052" t="s">
        <v>32</v>
      </c>
      <c r="F3052" t="s">
        <v>146</v>
      </c>
      <c r="G3052">
        <v>2016</v>
      </c>
      <c r="H3052" s="9">
        <v>5.02488637237E-2</v>
      </c>
      <c r="I3052" s="9">
        <v>6.26811234508E-2</v>
      </c>
      <c r="J3052" s="9">
        <v>3.8289519550100001E-2</v>
      </c>
    </row>
    <row r="3053" spans="1:10" x14ac:dyDescent="0.25">
      <c r="A3053" t="s">
        <v>95</v>
      </c>
      <c r="B3053" t="s">
        <v>144</v>
      </c>
      <c r="C3053" s="7" t="s">
        <v>3</v>
      </c>
      <c r="D3053" t="s">
        <v>148</v>
      </c>
      <c r="E3053" t="s">
        <v>32</v>
      </c>
      <c r="F3053" t="s">
        <v>146</v>
      </c>
      <c r="G3053">
        <v>2016</v>
      </c>
      <c r="H3053" s="9">
        <v>4.5137920829700001E-2</v>
      </c>
      <c r="I3053" s="9">
        <v>5.7355160549299997E-2</v>
      </c>
      <c r="J3053" s="9">
        <v>3.4023503434300002E-2</v>
      </c>
    </row>
    <row r="3054" spans="1:10" x14ac:dyDescent="0.25">
      <c r="A3054" t="s">
        <v>95</v>
      </c>
      <c r="B3054" t="s">
        <v>144</v>
      </c>
      <c r="C3054" s="7" t="s">
        <v>1</v>
      </c>
      <c r="D3054" t="s">
        <v>148</v>
      </c>
      <c r="E3054" t="s">
        <v>32</v>
      </c>
      <c r="F3054" t="s">
        <v>7</v>
      </c>
      <c r="G3054">
        <v>2016</v>
      </c>
      <c r="H3054" s="9">
        <v>1524.4102897</v>
      </c>
      <c r="I3054" s="9">
        <v>1966.01148655</v>
      </c>
      <c r="J3054" s="9">
        <v>1079.2180801100001</v>
      </c>
    </row>
    <row r="3055" spans="1:10" x14ac:dyDescent="0.25">
      <c r="A3055" t="s">
        <v>95</v>
      </c>
      <c r="B3055" t="s">
        <v>144</v>
      </c>
      <c r="C3055" s="7" t="s">
        <v>3</v>
      </c>
      <c r="D3055" t="s">
        <v>148</v>
      </c>
      <c r="E3055" t="s">
        <v>32</v>
      </c>
      <c r="F3055" t="s">
        <v>7</v>
      </c>
      <c r="G3055">
        <v>2016</v>
      </c>
      <c r="H3055" s="9">
        <v>1364.7772989999901</v>
      </c>
      <c r="I3055" s="9">
        <v>1765.9935929000001</v>
      </c>
      <c r="J3055" s="9">
        <v>957.37959405499998</v>
      </c>
    </row>
    <row r="3056" spans="1:10" x14ac:dyDescent="0.25">
      <c r="A3056" t="s">
        <v>95</v>
      </c>
      <c r="B3056" t="s">
        <v>144</v>
      </c>
      <c r="C3056" s="7" t="s">
        <v>1</v>
      </c>
      <c r="D3056" t="s">
        <v>149</v>
      </c>
      <c r="E3056" t="s">
        <v>32</v>
      </c>
      <c r="F3056" t="s">
        <v>97</v>
      </c>
      <c r="G3056">
        <v>2016</v>
      </c>
      <c r="H3056" s="9">
        <v>249.32193464299999</v>
      </c>
      <c r="I3056" s="9">
        <v>326.87706661200002</v>
      </c>
      <c r="J3056" s="9">
        <v>173.704203576</v>
      </c>
    </row>
    <row r="3057" spans="1:10" x14ac:dyDescent="0.25">
      <c r="A3057" t="s">
        <v>95</v>
      </c>
      <c r="B3057" t="s">
        <v>144</v>
      </c>
      <c r="C3057" s="7" t="s">
        <v>3</v>
      </c>
      <c r="D3057" t="s">
        <v>149</v>
      </c>
      <c r="E3057" t="s">
        <v>32</v>
      </c>
      <c r="F3057" t="s">
        <v>97</v>
      </c>
      <c r="G3057">
        <v>2016</v>
      </c>
      <c r="H3057" s="9">
        <v>480.83841257199998</v>
      </c>
      <c r="I3057" s="9">
        <v>635.97612039800003</v>
      </c>
      <c r="J3057" s="9">
        <v>332.47813020799998</v>
      </c>
    </row>
    <row r="3058" spans="1:10" x14ac:dyDescent="0.25">
      <c r="A3058" t="s">
        <v>95</v>
      </c>
      <c r="B3058" t="s">
        <v>144</v>
      </c>
      <c r="C3058" s="7" t="s">
        <v>1</v>
      </c>
      <c r="D3058" t="s">
        <v>149</v>
      </c>
      <c r="E3058" t="s">
        <v>32</v>
      </c>
      <c r="F3058" t="s">
        <v>146</v>
      </c>
      <c r="G3058">
        <v>2016</v>
      </c>
      <c r="H3058" s="9">
        <v>5.0732641218400001E-2</v>
      </c>
      <c r="I3058" s="9">
        <v>6.4243541052599995E-2</v>
      </c>
      <c r="J3058" s="9">
        <v>3.8293517623999997E-2</v>
      </c>
    </row>
    <row r="3059" spans="1:10" x14ac:dyDescent="0.25">
      <c r="A3059" t="s">
        <v>95</v>
      </c>
      <c r="B3059" t="s">
        <v>144</v>
      </c>
      <c r="C3059" s="7" t="s">
        <v>3</v>
      </c>
      <c r="D3059" t="s">
        <v>149</v>
      </c>
      <c r="E3059" t="s">
        <v>32</v>
      </c>
      <c r="F3059" t="s">
        <v>146</v>
      </c>
      <c r="G3059">
        <v>2016</v>
      </c>
      <c r="H3059" s="9">
        <v>4.6132341983699997E-2</v>
      </c>
      <c r="I3059" s="9">
        <v>5.8397917001900002E-2</v>
      </c>
      <c r="J3059" s="9">
        <v>3.4904300793100002E-2</v>
      </c>
    </row>
    <row r="3060" spans="1:10" x14ac:dyDescent="0.25">
      <c r="A3060" t="s">
        <v>95</v>
      </c>
      <c r="B3060" t="s">
        <v>144</v>
      </c>
      <c r="C3060" s="7" t="s">
        <v>1</v>
      </c>
      <c r="D3060" t="s">
        <v>149</v>
      </c>
      <c r="E3060" t="s">
        <v>32</v>
      </c>
      <c r="F3060" t="s">
        <v>7</v>
      </c>
      <c r="G3060">
        <v>2016</v>
      </c>
      <c r="H3060" s="9">
        <v>1689.78878504</v>
      </c>
      <c r="I3060" s="9">
        <v>2215.4216075599902</v>
      </c>
      <c r="J3060" s="9">
        <v>1177.2867699599999</v>
      </c>
    </row>
    <row r="3061" spans="1:10" x14ac:dyDescent="0.25">
      <c r="A3061" t="s">
        <v>95</v>
      </c>
      <c r="B3061" t="s">
        <v>144</v>
      </c>
      <c r="C3061" s="7" t="s">
        <v>3</v>
      </c>
      <c r="D3061" t="s">
        <v>149</v>
      </c>
      <c r="E3061" t="s">
        <v>32</v>
      </c>
      <c r="F3061" t="s">
        <v>7</v>
      </c>
      <c r="G3061">
        <v>2016</v>
      </c>
      <c r="H3061" s="9">
        <v>1549.6614271000001</v>
      </c>
      <c r="I3061" s="9">
        <v>2049.64419765</v>
      </c>
      <c r="J3061" s="9">
        <v>1071.52116026</v>
      </c>
    </row>
    <row r="3062" spans="1:10" x14ac:dyDescent="0.25">
      <c r="A3062" t="s">
        <v>95</v>
      </c>
      <c r="B3062" t="s">
        <v>144</v>
      </c>
      <c r="C3062" s="7" t="s">
        <v>1</v>
      </c>
      <c r="D3062" t="s">
        <v>150</v>
      </c>
      <c r="E3062" t="s">
        <v>32</v>
      </c>
      <c r="F3062" t="s">
        <v>97</v>
      </c>
      <c r="G3062">
        <v>2016</v>
      </c>
      <c r="H3062" s="9">
        <v>48.432124576100001</v>
      </c>
      <c r="I3062" s="9">
        <v>64.753192390300001</v>
      </c>
      <c r="J3062" s="9">
        <v>32.132152410000003</v>
      </c>
    </row>
    <row r="3063" spans="1:10" x14ac:dyDescent="0.25">
      <c r="A3063" t="s">
        <v>95</v>
      </c>
      <c r="B3063" t="s">
        <v>144</v>
      </c>
      <c r="C3063" s="7" t="s">
        <v>3</v>
      </c>
      <c r="D3063" t="s">
        <v>150</v>
      </c>
      <c r="E3063" t="s">
        <v>32</v>
      </c>
      <c r="F3063" t="s">
        <v>97</v>
      </c>
      <c r="G3063">
        <v>2016</v>
      </c>
      <c r="H3063" s="9">
        <v>152.89753246800001</v>
      </c>
      <c r="I3063" s="9">
        <v>203.76268732299999</v>
      </c>
      <c r="J3063" s="9">
        <v>101.41406370200001</v>
      </c>
    </row>
    <row r="3064" spans="1:10" x14ac:dyDescent="0.25">
      <c r="A3064" t="s">
        <v>95</v>
      </c>
      <c r="B3064" t="s">
        <v>144</v>
      </c>
      <c r="C3064" s="7" t="s">
        <v>1</v>
      </c>
      <c r="D3064" t="s">
        <v>150</v>
      </c>
      <c r="E3064" t="s">
        <v>32</v>
      </c>
      <c r="F3064" t="s">
        <v>146</v>
      </c>
      <c r="G3064">
        <v>2016</v>
      </c>
      <c r="H3064" s="9">
        <v>5.1419758837999999E-2</v>
      </c>
      <c r="I3064" s="9">
        <v>6.6881025914200004E-2</v>
      </c>
      <c r="J3064" s="9">
        <v>3.7089084661300002E-2</v>
      </c>
    </row>
    <row r="3065" spans="1:10" x14ac:dyDescent="0.25">
      <c r="A3065" t="s">
        <v>95</v>
      </c>
      <c r="B3065" t="s">
        <v>144</v>
      </c>
      <c r="C3065" s="7" t="s">
        <v>3</v>
      </c>
      <c r="D3065" t="s">
        <v>150</v>
      </c>
      <c r="E3065" t="s">
        <v>32</v>
      </c>
      <c r="F3065" t="s">
        <v>146</v>
      </c>
      <c r="G3065">
        <v>2016</v>
      </c>
      <c r="H3065" s="9">
        <v>4.7013187578399999E-2</v>
      </c>
      <c r="I3065" s="9">
        <v>6.1582883701100002E-2</v>
      </c>
      <c r="J3065" s="9">
        <v>3.3724916466800002E-2</v>
      </c>
    </row>
    <row r="3066" spans="1:10" x14ac:dyDescent="0.25">
      <c r="A3066" t="s">
        <v>95</v>
      </c>
      <c r="B3066" t="s">
        <v>144</v>
      </c>
      <c r="C3066" s="7" t="s">
        <v>1</v>
      </c>
      <c r="D3066" t="s">
        <v>150</v>
      </c>
      <c r="E3066" t="s">
        <v>32</v>
      </c>
      <c r="F3066" t="s">
        <v>7</v>
      </c>
      <c r="G3066">
        <v>2016</v>
      </c>
      <c r="H3066" s="9">
        <v>1778.85004299</v>
      </c>
      <c r="I3066" s="9">
        <v>2378.3020066700001</v>
      </c>
      <c r="J3066" s="9">
        <v>1180.17289549</v>
      </c>
    </row>
    <row r="3067" spans="1:10" x14ac:dyDescent="0.25">
      <c r="A3067" t="s">
        <v>95</v>
      </c>
      <c r="B3067" t="s">
        <v>144</v>
      </c>
      <c r="C3067" s="7" t="s">
        <v>3</v>
      </c>
      <c r="D3067" t="s">
        <v>150</v>
      </c>
      <c r="E3067" t="s">
        <v>32</v>
      </c>
      <c r="F3067" t="s">
        <v>7</v>
      </c>
      <c r="G3067">
        <v>2016</v>
      </c>
      <c r="H3067" s="9">
        <v>1674.5642260299901</v>
      </c>
      <c r="I3067" s="9">
        <v>2231.6495320999902</v>
      </c>
      <c r="J3067" s="9">
        <v>1110.7070228699999</v>
      </c>
    </row>
    <row r="3068" spans="1:10" x14ac:dyDescent="0.25">
      <c r="A3068" t="s">
        <v>95</v>
      </c>
      <c r="B3068" t="s">
        <v>144</v>
      </c>
      <c r="C3068" s="7" t="s">
        <v>1</v>
      </c>
      <c r="D3068" t="s">
        <v>145</v>
      </c>
      <c r="E3068" t="s">
        <v>151</v>
      </c>
      <c r="F3068" t="s">
        <v>97</v>
      </c>
      <c r="G3068">
        <v>2016</v>
      </c>
      <c r="H3068" s="9">
        <v>0</v>
      </c>
      <c r="I3068" s="9">
        <v>0</v>
      </c>
      <c r="J3068" s="9">
        <v>0</v>
      </c>
    </row>
    <row r="3069" spans="1:10" x14ac:dyDescent="0.25">
      <c r="A3069" t="s">
        <v>95</v>
      </c>
      <c r="B3069" t="s">
        <v>144</v>
      </c>
      <c r="C3069" s="7" t="s">
        <v>3</v>
      </c>
      <c r="D3069" t="s">
        <v>145</v>
      </c>
      <c r="E3069" t="s">
        <v>151</v>
      </c>
      <c r="F3069" t="s">
        <v>97</v>
      </c>
      <c r="G3069">
        <v>2016</v>
      </c>
      <c r="H3069" s="9">
        <v>0</v>
      </c>
      <c r="I3069" s="9">
        <v>0</v>
      </c>
      <c r="J3069" s="9">
        <v>0</v>
      </c>
    </row>
    <row r="3070" spans="1:10" x14ac:dyDescent="0.25">
      <c r="A3070" t="s">
        <v>95</v>
      </c>
      <c r="B3070" t="s">
        <v>144</v>
      </c>
      <c r="C3070" s="7" t="s">
        <v>1</v>
      </c>
      <c r="D3070" t="s">
        <v>145</v>
      </c>
      <c r="E3070" t="s">
        <v>151</v>
      </c>
      <c r="F3070" t="s">
        <v>146</v>
      </c>
      <c r="G3070">
        <v>2016</v>
      </c>
      <c r="H3070" s="9">
        <v>0</v>
      </c>
      <c r="I3070" s="9">
        <v>0</v>
      </c>
      <c r="J3070" s="9">
        <v>0</v>
      </c>
    </row>
    <row r="3071" spans="1:10" x14ac:dyDescent="0.25">
      <c r="A3071" t="s">
        <v>95</v>
      </c>
      <c r="B3071" t="s">
        <v>144</v>
      </c>
      <c r="C3071" s="7" t="s">
        <v>3</v>
      </c>
      <c r="D3071" t="s">
        <v>145</v>
      </c>
      <c r="E3071" t="s">
        <v>151</v>
      </c>
      <c r="F3071" t="s">
        <v>146</v>
      </c>
      <c r="G3071">
        <v>2016</v>
      </c>
      <c r="H3071" s="9">
        <v>0</v>
      </c>
      <c r="I3071" s="9">
        <v>0</v>
      </c>
      <c r="J3071" s="9">
        <v>0</v>
      </c>
    </row>
    <row r="3072" spans="1:10" x14ac:dyDescent="0.25">
      <c r="A3072" t="s">
        <v>95</v>
      </c>
      <c r="B3072" t="s">
        <v>144</v>
      </c>
      <c r="C3072" s="7" t="s">
        <v>1</v>
      </c>
      <c r="D3072" t="s">
        <v>145</v>
      </c>
      <c r="E3072" t="s">
        <v>151</v>
      </c>
      <c r="F3072" t="s">
        <v>7</v>
      </c>
      <c r="G3072">
        <v>2016</v>
      </c>
      <c r="H3072" s="9">
        <v>0</v>
      </c>
      <c r="I3072" s="9">
        <v>0</v>
      </c>
      <c r="J3072" s="9">
        <v>0</v>
      </c>
    </row>
    <row r="3073" spans="1:10" x14ac:dyDescent="0.25">
      <c r="A3073" t="s">
        <v>95</v>
      </c>
      <c r="B3073" t="s">
        <v>144</v>
      </c>
      <c r="C3073" s="7" t="s">
        <v>3</v>
      </c>
      <c r="D3073" t="s">
        <v>145</v>
      </c>
      <c r="E3073" t="s">
        <v>151</v>
      </c>
      <c r="F3073" t="s">
        <v>7</v>
      </c>
      <c r="G3073">
        <v>2016</v>
      </c>
      <c r="H3073" s="9">
        <v>0</v>
      </c>
      <c r="I3073" s="9">
        <v>0</v>
      </c>
      <c r="J3073" s="9">
        <v>0</v>
      </c>
    </row>
    <row r="3074" spans="1:10" x14ac:dyDescent="0.25">
      <c r="A3074" t="s">
        <v>95</v>
      </c>
      <c r="B3074" t="s">
        <v>144</v>
      </c>
      <c r="C3074" s="7" t="s">
        <v>1</v>
      </c>
      <c r="D3074" t="s">
        <v>14</v>
      </c>
      <c r="E3074" t="s">
        <v>151</v>
      </c>
      <c r="F3074" t="s">
        <v>97</v>
      </c>
      <c r="G3074">
        <v>2016</v>
      </c>
      <c r="H3074" s="9">
        <v>0</v>
      </c>
      <c r="I3074" s="9">
        <v>0</v>
      </c>
      <c r="J3074" s="9">
        <v>0</v>
      </c>
    </row>
    <row r="3075" spans="1:10" x14ac:dyDescent="0.25">
      <c r="A3075" t="s">
        <v>95</v>
      </c>
      <c r="B3075" t="s">
        <v>144</v>
      </c>
      <c r="C3075" s="7" t="s">
        <v>3</v>
      </c>
      <c r="D3075" t="s">
        <v>14</v>
      </c>
      <c r="E3075" t="s">
        <v>151</v>
      </c>
      <c r="F3075" t="s">
        <v>97</v>
      </c>
      <c r="G3075">
        <v>2016</v>
      </c>
      <c r="H3075" s="9">
        <v>0</v>
      </c>
      <c r="I3075" s="9">
        <v>0</v>
      </c>
      <c r="J3075" s="9">
        <v>0</v>
      </c>
    </row>
    <row r="3076" spans="1:10" x14ac:dyDescent="0.25">
      <c r="A3076" t="s">
        <v>95</v>
      </c>
      <c r="B3076" t="s">
        <v>144</v>
      </c>
      <c r="C3076" s="7" t="s">
        <v>1</v>
      </c>
      <c r="D3076" t="s">
        <v>14</v>
      </c>
      <c r="E3076" t="s">
        <v>151</v>
      </c>
      <c r="F3076" t="s">
        <v>146</v>
      </c>
      <c r="G3076">
        <v>2016</v>
      </c>
      <c r="H3076" s="9">
        <v>0</v>
      </c>
      <c r="I3076" s="9">
        <v>0</v>
      </c>
      <c r="J3076" s="9">
        <v>0</v>
      </c>
    </row>
    <row r="3077" spans="1:10" x14ac:dyDescent="0.25">
      <c r="A3077" t="s">
        <v>95</v>
      </c>
      <c r="B3077" t="s">
        <v>144</v>
      </c>
      <c r="C3077" s="7" t="s">
        <v>3</v>
      </c>
      <c r="D3077" t="s">
        <v>14</v>
      </c>
      <c r="E3077" t="s">
        <v>151</v>
      </c>
      <c r="F3077" t="s">
        <v>146</v>
      </c>
      <c r="G3077">
        <v>2016</v>
      </c>
      <c r="H3077" s="9">
        <v>0</v>
      </c>
      <c r="I3077" s="9">
        <v>0</v>
      </c>
      <c r="J3077" s="9">
        <v>0</v>
      </c>
    </row>
    <row r="3078" spans="1:10" x14ac:dyDescent="0.25">
      <c r="A3078" t="s">
        <v>95</v>
      </c>
      <c r="B3078" t="s">
        <v>144</v>
      </c>
      <c r="C3078" s="7" t="s">
        <v>1</v>
      </c>
      <c r="D3078" t="s">
        <v>14</v>
      </c>
      <c r="E3078" t="s">
        <v>151</v>
      </c>
      <c r="F3078" t="s">
        <v>7</v>
      </c>
      <c r="G3078">
        <v>2016</v>
      </c>
      <c r="H3078" s="9">
        <v>0</v>
      </c>
      <c r="I3078" s="9">
        <v>0</v>
      </c>
      <c r="J3078" s="9">
        <v>0</v>
      </c>
    </row>
    <row r="3079" spans="1:10" x14ac:dyDescent="0.25">
      <c r="A3079" t="s">
        <v>95</v>
      </c>
      <c r="B3079" t="s">
        <v>144</v>
      </c>
      <c r="C3079" s="7" t="s">
        <v>3</v>
      </c>
      <c r="D3079" t="s">
        <v>14</v>
      </c>
      <c r="E3079" t="s">
        <v>151</v>
      </c>
      <c r="F3079" t="s">
        <v>7</v>
      </c>
      <c r="G3079">
        <v>2016</v>
      </c>
      <c r="H3079" s="9">
        <v>0</v>
      </c>
      <c r="I3079" s="9">
        <v>0</v>
      </c>
      <c r="J3079" s="9">
        <v>0</v>
      </c>
    </row>
    <row r="3080" spans="1:10" x14ac:dyDescent="0.25">
      <c r="A3080" t="s">
        <v>95</v>
      </c>
      <c r="B3080" t="s">
        <v>144</v>
      </c>
      <c r="C3080" s="7" t="s">
        <v>1</v>
      </c>
      <c r="D3080" t="s">
        <v>15</v>
      </c>
      <c r="E3080" t="s">
        <v>151</v>
      </c>
      <c r="F3080" t="s">
        <v>97</v>
      </c>
      <c r="G3080">
        <v>2016</v>
      </c>
      <c r="H3080" s="9">
        <v>0</v>
      </c>
      <c r="I3080" s="9">
        <v>0</v>
      </c>
      <c r="J3080" s="9">
        <v>0</v>
      </c>
    </row>
    <row r="3081" spans="1:10" x14ac:dyDescent="0.25">
      <c r="A3081" t="s">
        <v>95</v>
      </c>
      <c r="B3081" t="s">
        <v>144</v>
      </c>
      <c r="C3081" s="7" t="s">
        <v>3</v>
      </c>
      <c r="D3081" t="s">
        <v>15</v>
      </c>
      <c r="E3081" t="s">
        <v>151</v>
      </c>
      <c r="F3081" t="s">
        <v>97</v>
      </c>
      <c r="G3081">
        <v>2016</v>
      </c>
      <c r="H3081" s="9">
        <v>0</v>
      </c>
      <c r="I3081" s="9">
        <v>0</v>
      </c>
      <c r="J3081" s="9">
        <v>0</v>
      </c>
    </row>
    <row r="3082" spans="1:10" x14ac:dyDescent="0.25">
      <c r="A3082" t="s">
        <v>95</v>
      </c>
      <c r="B3082" t="s">
        <v>144</v>
      </c>
      <c r="C3082" s="7" t="s">
        <v>1</v>
      </c>
      <c r="D3082" t="s">
        <v>15</v>
      </c>
      <c r="E3082" t="s">
        <v>151</v>
      </c>
      <c r="F3082" t="s">
        <v>146</v>
      </c>
      <c r="G3082">
        <v>2016</v>
      </c>
      <c r="H3082" s="9">
        <v>0</v>
      </c>
      <c r="I3082" s="9">
        <v>0</v>
      </c>
      <c r="J3082" s="9">
        <v>0</v>
      </c>
    </row>
    <row r="3083" spans="1:10" x14ac:dyDescent="0.25">
      <c r="A3083" t="s">
        <v>95</v>
      </c>
      <c r="B3083" t="s">
        <v>144</v>
      </c>
      <c r="C3083" s="7" t="s">
        <v>3</v>
      </c>
      <c r="D3083" t="s">
        <v>15</v>
      </c>
      <c r="E3083" t="s">
        <v>151</v>
      </c>
      <c r="F3083" t="s">
        <v>146</v>
      </c>
      <c r="G3083">
        <v>2016</v>
      </c>
      <c r="H3083" s="9">
        <v>0</v>
      </c>
      <c r="I3083" s="9">
        <v>0</v>
      </c>
      <c r="J3083" s="9">
        <v>0</v>
      </c>
    </row>
    <row r="3084" spans="1:10" x14ac:dyDescent="0.25">
      <c r="A3084" t="s">
        <v>95</v>
      </c>
      <c r="B3084" t="s">
        <v>144</v>
      </c>
      <c r="C3084" s="7" t="s">
        <v>1</v>
      </c>
      <c r="D3084" t="s">
        <v>15</v>
      </c>
      <c r="E3084" t="s">
        <v>151</v>
      </c>
      <c r="F3084" t="s">
        <v>7</v>
      </c>
      <c r="G3084">
        <v>2016</v>
      </c>
      <c r="H3084" s="9">
        <v>0</v>
      </c>
      <c r="I3084" s="9">
        <v>0</v>
      </c>
      <c r="J3084" s="9">
        <v>0</v>
      </c>
    </row>
    <row r="3085" spans="1:10" x14ac:dyDescent="0.25">
      <c r="A3085" t="s">
        <v>95</v>
      </c>
      <c r="B3085" t="s">
        <v>144</v>
      </c>
      <c r="C3085" s="7" t="s">
        <v>3</v>
      </c>
      <c r="D3085" t="s">
        <v>15</v>
      </c>
      <c r="E3085" t="s">
        <v>151</v>
      </c>
      <c r="F3085" t="s">
        <v>7</v>
      </c>
      <c r="G3085">
        <v>2016</v>
      </c>
      <c r="H3085" s="9">
        <v>0</v>
      </c>
      <c r="I3085" s="9">
        <v>0</v>
      </c>
      <c r="J3085" s="9">
        <v>0</v>
      </c>
    </row>
    <row r="3086" spans="1:10" x14ac:dyDescent="0.25">
      <c r="A3086" t="s">
        <v>95</v>
      </c>
      <c r="B3086" t="s">
        <v>144</v>
      </c>
      <c r="C3086" s="7" t="s">
        <v>1</v>
      </c>
      <c r="D3086" t="s">
        <v>16</v>
      </c>
      <c r="E3086" t="s">
        <v>151</v>
      </c>
      <c r="F3086" t="s">
        <v>97</v>
      </c>
      <c r="G3086">
        <v>2016</v>
      </c>
      <c r="H3086" s="9">
        <v>1.6768499704399999E-2</v>
      </c>
      <c r="I3086" s="9">
        <v>2.1963789026200001E-2</v>
      </c>
      <c r="J3086" s="9">
        <v>1.20827223265E-2</v>
      </c>
    </row>
    <row r="3087" spans="1:10" x14ac:dyDescent="0.25">
      <c r="A3087" t="s">
        <v>95</v>
      </c>
      <c r="B3087" t="s">
        <v>144</v>
      </c>
      <c r="C3087" s="7" t="s">
        <v>3</v>
      </c>
      <c r="D3087" t="s">
        <v>16</v>
      </c>
      <c r="E3087" t="s">
        <v>151</v>
      </c>
      <c r="F3087" t="s">
        <v>97</v>
      </c>
      <c r="G3087">
        <v>2016</v>
      </c>
      <c r="H3087" s="9">
        <v>4.2521689972800002E-2</v>
      </c>
      <c r="I3087" s="9">
        <v>5.7100778912200001E-2</v>
      </c>
      <c r="J3087" s="9">
        <v>2.95497305265E-2</v>
      </c>
    </row>
    <row r="3088" spans="1:10" x14ac:dyDescent="0.25">
      <c r="A3088" t="s">
        <v>95</v>
      </c>
      <c r="B3088" t="s">
        <v>144</v>
      </c>
      <c r="C3088" s="7" t="s">
        <v>1</v>
      </c>
      <c r="D3088" t="s">
        <v>16</v>
      </c>
      <c r="E3088" t="s">
        <v>151</v>
      </c>
      <c r="F3088" t="s">
        <v>146</v>
      </c>
      <c r="G3088">
        <v>2016</v>
      </c>
      <c r="H3088" s="9">
        <v>8.48402606407E-7</v>
      </c>
      <c r="I3088" s="9">
        <v>9.9557169579199991E-7</v>
      </c>
      <c r="J3088" s="9">
        <v>7.0882996232800001E-7</v>
      </c>
    </row>
    <row r="3089" spans="1:10" x14ac:dyDescent="0.25">
      <c r="A3089" t="s">
        <v>95</v>
      </c>
      <c r="B3089" t="s">
        <v>144</v>
      </c>
      <c r="C3089" s="7" t="s">
        <v>3</v>
      </c>
      <c r="D3089" t="s">
        <v>16</v>
      </c>
      <c r="E3089" t="s">
        <v>151</v>
      </c>
      <c r="F3089" t="s">
        <v>146</v>
      </c>
      <c r="G3089">
        <v>2016</v>
      </c>
      <c r="H3089" s="9">
        <v>1.9934705103E-6</v>
      </c>
      <c r="I3089" s="9">
        <v>2.4374681119700001E-6</v>
      </c>
      <c r="J3089" s="9">
        <v>1.65529184914E-6</v>
      </c>
    </row>
    <row r="3090" spans="1:10" x14ac:dyDescent="0.25">
      <c r="A3090" t="s">
        <v>95</v>
      </c>
      <c r="B3090" t="s">
        <v>144</v>
      </c>
      <c r="C3090" s="7" t="s">
        <v>1</v>
      </c>
      <c r="D3090" t="s">
        <v>16</v>
      </c>
      <c r="E3090" t="s">
        <v>151</v>
      </c>
      <c r="F3090" t="s">
        <v>7</v>
      </c>
      <c r="G3090">
        <v>2016</v>
      </c>
      <c r="H3090" s="9">
        <v>6.7652775363299996E-3</v>
      </c>
      <c r="I3090" s="9">
        <v>8.8613251710899996E-3</v>
      </c>
      <c r="J3090" s="9">
        <v>4.8747932954199998E-3</v>
      </c>
    </row>
    <row r="3091" spans="1:10" x14ac:dyDescent="0.25">
      <c r="A3091" t="s">
        <v>95</v>
      </c>
      <c r="B3091" t="s">
        <v>144</v>
      </c>
      <c r="C3091" s="7" t="s">
        <v>3</v>
      </c>
      <c r="D3091" t="s">
        <v>16</v>
      </c>
      <c r="E3091" t="s">
        <v>151</v>
      </c>
      <c r="F3091" t="s">
        <v>7</v>
      </c>
      <c r="G3091">
        <v>2016</v>
      </c>
      <c r="H3091" s="9">
        <v>1.8255663939300001E-2</v>
      </c>
      <c r="I3091" s="9">
        <v>2.4514844804199999E-2</v>
      </c>
      <c r="J3091" s="9">
        <v>1.26864654329E-2</v>
      </c>
    </row>
    <row r="3092" spans="1:10" x14ac:dyDescent="0.25">
      <c r="A3092" t="s">
        <v>95</v>
      </c>
      <c r="B3092" t="s">
        <v>144</v>
      </c>
      <c r="C3092" s="7" t="s">
        <v>1</v>
      </c>
      <c r="D3092" t="s">
        <v>17</v>
      </c>
      <c r="E3092" t="s">
        <v>151</v>
      </c>
      <c r="F3092" t="s">
        <v>97</v>
      </c>
      <c r="G3092">
        <v>2016</v>
      </c>
      <c r="H3092" s="9">
        <v>8.1812075617499994E-2</v>
      </c>
      <c r="I3092" s="9">
        <v>0.10863855687100001</v>
      </c>
      <c r="J3092" s="9">
        <v>5.78420759884E-2</v>
      </c>
    </row>
    <row r="3093" spans="1:10" x14ac:dyDescent="0.25">
      <c r="A3093" t="s">
        <v>95</v>
      </c>
      <c r="B3093" t="s">
        <v>144</v>
      </c>
      <c r="C3093" s="7" t="s">
        <v>3</v>
      </c>
      <c r="D3093" t="s">
        <v>17</v>
      </c>
      <c r="E3093" t="s">
        <v>151</v>
      </c>
      <c r="F3093" t="s">
        <v>97</v>
      </c>
      <c r="G3093">
        <v>2016</v>
      </c>
      <c r="H3093" s="9">
        <v>0.14769825919400001</v>
      </c>
      <c r="I3093" s="9">
        <v>0.203371042241</v>
      </c>
      <c r="J3093" s="9">
        <v>0.101462243272</v>
      </c>
    </row>
    <row r="3094" spans="1:10" x14ac:dyDescent="0.25">
      <c r="A3094" t="s">
        <v>95</v>
      </c>
      <c r="B3094" t="s">
        <v>144</v>
      </c>
      <c r="C3094" s="7" t="s">
        <v>1</v>
      </c>
      <c r="D3094" t="s">
        <v>17</v>
      </c>
      <c r="E3094" t="s">
        <v>151</v>
      </c>
      <c r="F3094" t="s">
        <v>146</v>
      </c>
      <c r="G3094">
        <v>2016</v>
      </c>
      <c r="H3094" s="9">
        <v>3.27754644986E-6</v>
      </c>
      <c r="I3094" s="9">
        <v>3.8026834013099999E-6</v>
      </c>
      <c r="J3094" s="9">
        <v>2.7390252030899998E-6</v>
      </c>
    </row>
    <row r="3095" spans="1:10" x14ac:dyDescent="0.25">
      <c r="A3095" t="s">
        <v>95</v>
      </c>
      <c r="B3095" t="s">
        <v>144</v>
      </c>
      <c r="C3095" s="7" t="s">
        <v>3</v>
      </c>
      <c r="D3095" t="s">
        <v>17</v>
      </c>
      <c r="E3095" t="s">
        <v>151</v>
      </c>
      <c r="F3095" t="s">
        <v>146</v>
      </c>
      <c r="G3095">
        <v>2016</v>
      </c>
      <c r="H3095" s="9">
        <v>4.6106717473599999E-6</v>
      </c>
      <c r="I3095" s="9">
        <v>5.5369552275499997E-6</v>
      </c>
      <c r="J3095" s="9">
        <v>3.7967068780000002E-6</v>
      </c>
    </row>
    <row r="3096" spans="1:10" x14ac:dyDescent="0.25">
      <c r="A3096" t="s">
        <v>95</v>
      </c>
      <c r="B3096" t="s">
        <v>144</v>
      </c>
      <c r="C3096" s="7" t="s">
        <v>1</v>
      </c>
      <c r="D3096" t="s">
        <v>17</v>
      </c>
      <c r="E3096" t="s">
        <v>151</v>
      </c>
      <c r="F3096" t="s">
        <v>7</v>
      </c>
      <c r="G3096">
        <v>2016</v>
      </c>
      <c r="H3096" s="9">
        <v>2.7743603885899901E-2</v>
      </c>
      <c r="I3096" s="9">
        <v>3.6840833896599999E-2</v>
      </c>
      <c r="J3096" s="9">
        <v>1.9615046214700001E-2</v>
      </c>
    </row>
    <row r="3097" spans="1:10" x14ac:dyDescent="0.25">
      <c r="A3097" t="s">
        <v>95</v>
      </c>
      <c r="B3097" t="s">
        <v>144</v>
      </c>
      <c r="C3097" s="7" t="s">
        <v>3</v>
      </c>
      <c r="D3097" t="s">
        <v>17</v>
      </c>
      <c r="E3097" t="s">
        <v>151</v>
      </c>
      <c r="F3097" t="s">
        <v>7</v>
      </c>
      <c r="G3097">
        <v>2016</v>
      </c>
      <c r="H3097" s="9">
        <v>4.9035794649E-2</v>
      </c>
      <c r="I3097" s="9">
        <v>6.7519148291400002E-2</v>
      </c>
      <c r="J3097" s="9">
        <v>3.3685445941400001E-2</v>
      </c>
    </row>
    <row r="3098" spans="1:10" x14ac:dyDescent="0.25">
      <c r="A3098" t="s">
        <v>95</v>
      </c>
      <c r="B3098" t="s">
        <v>144</v>
      </c>
      <c r="C3098" s="7" t="s">
        <v>1</v>
      </c>
      <c r="D3098" t="s">
        <v>18</v>
      </c>
      <c r="E3098" t="s">
        <v>151</v>
      </c>
      <c r="F3098" t="s">
        <v>97</v>
      </c>
      <c r="G3098">
        <v>2016</v>
      </c>
      <c r="H3098" s="9">
        <v>0.22688848499799999</v>
      </c>
      <c r="I3098" s="9">
        <v>0.297831033824</v>
      </c>
      <c r="J3098" s="9">
        <v>0.159712299626</v>
      </c>
    </row>
    <row r="3099" spans="1:10" x14ac:dyDescent="0.25">
      <c r="A3099" t="s">
        <v>95</v>
      </c>
      <c r="B3099" t="s">
        <v>144</v>
      </c>
      <c r="C3099" s="7" t="s">
        <v>3</v>
      </c>
      <c r="D3099" t="s">
        <v>18</v>
      </c>
      <c r="E3099" t="s">
        <v>151</v>
      </c>
      <c r="F3099" t="s">
        <v>97</v>
      </c>
      <c r="G3099">
        <v>2016</v>
      </c>
      <c r="H3099" s="9">
        <v>0.397736974021</v>
      </c>
      <c r="I3099" s="9">
        <v>0.53857193018899996</v>
      </c>
      <c r="J3099" s="9">
        <v>0.27514075362200002</v>
      </c>
    </row>
    <row r="3100" spans="1:10" x14ac:dyDescent="0.25">
      <c r="A3100" t="s">
        <v>95</v>
      </c>
      <c r="B3100" t="s">
        <v>144</v>
      </c>
      <c r="C3100" s="7" t="s">
        <v>1</v>
      </c>
      <c r="D3100" t="s">
        <v>18</v>
      </c>
      <c r="E3100" t="s">
        <v>151</v>
      </c>
      <c r="F3100" t="s">
        <v>146</v>
      </c>
      <c r="G3100">
        <v>2016</v>
      </c>
      <c r="H3100" s="9">
        <v>5.9066624476900002E-6</v>
      </c>
      <c r="I3100" s="9">
        <v>6.8971235269100001E-6</v>
      </c>
      <c r="J3100" s="9">
        <v>5.0607470694900001E-6</v>
      </c>
    </row>
    <row r="3101" spans="1:10" x14ac:dyDescent="0.25">
      <c r="A3101" t="s">
        <v>95</v>
      </c>
      <c r="B3101" t="s">
        <v>144</v>
      </c>
      <c r="C3101" s="7" t="s">
        <v>3</v>
      </c>
      <c r="D3101" t="s">
        <v>18</v>
      </c>
      <c r="E3101" t="s">
        <v>151</v>
      </c>
      <c r="F3101" t="s">
        <v>146</v>
      </c>
      <c r="G3101">
        <v>2016</v>
      </c>
      <c r="H3101" s="9">
        <v>7.9102040202299998E-6</v>
      </c>
      <c r="I3101" s="9">
        <v>9.6625453537899996E-6</v>
      </c>
      <c r="J3101" s="9">
        <v>6.4388780667799998E-6</v>
      </c>
    </row>
    <row r="3102" spans="1:10" x14ac:dyDescent="0.25">
      <c r="A3102" t="s">
        <v>95</v>
      </c>
      <c r="B3102" t="s">
        <v>144</v>
      </c>
      <c r="C3102" s="7" t="s">
        <v>1</v>
      </c>
      <c r="D3102" t="s">
        <v>18</v>
      </c>
      <c r="E3102" t="s">
        <v>151</v>
      </c>
      <c r="F3102" t="s">
        <v>7</v>
      </c>
      <c r="G3102">
        <v>2016</v>
      </c>
      <c r="H3102" s="9">
        <v>5.5209142567799997E-2</v>
      </c>
      <c r="I3102" s="9">
        <v>7.2471707886000006E-2</v>
      </c>
      <c r="J3102" s="9">
        <v>3.8863052569299998E-2</v>
      </c>
    </row>
    <row r="3103" spans="1:10" x14ac:dyDescent="0.25">
      <c r="A3103" t="s">
        <v>95</v>
      </c>
      <c r="B3103" t="s">
        <v>144</v>
      </c>
      <c r="C3103" s="7" t="s">
        <v>3</v>
      </c>
      <c r="D3103" t="s">
        <v>18</v>
      </c>
      <c r="E3103" t="s">
        <v>151</v>
      </c>
      <c r="F3103" t="s">
        <v>7</v>
      </c>
      <c r="G3103">
        <v>2016</v>
      </c>
      <c r="H3103" s="9">
        <v>9.3095560994000001E-2</v>
      </c>
      <c r="I3103" s="9">
        <v>0.12605983162600001</v>
      </c>
      <c r="J3103" s="9">
        <v>6.4400305940399999E-2</v>
      </c>
    </row>
    <row r="3104" spans="1:10" x14ac:dyDescent="0.25">
      <c r="A3104" t="s">
        <v>95</v>
      </c>
      <c r="B3104" t="s">
        <v>144</v>
      </c>
      <c r="C3104" s="7" t="s">
        <v>1</v>
      </c>
      <c r="D3104" t="s">
        <v>19</v>
      </c>
      <c r="E3104" t="s">
        <v>151</v>
      </c>
      <c r="F3104" t="s">
        <v>97</v>
      </c>
      <c r="G3104">
        <v>2016</v>
      </c>
      <c r="H3104" s="9">
        <v>0.765038929363</v>
      </c>
      <c r="I3104" s="9">
        <v>1.02391293764</v>
      </c>
      <c r="J3104" s="9">
        <v>0.53362577903700004</v>
      </c>
    </row>
    <row r="3105" spans="1:10" x14ac:dyDescent="0.25">
      <c r="A3105" t="s">
        <v>95</v>
      </c>
      <c r="B3105" t="s">
        <v>144</v>
      </c>
      <c r="C3105" s="7" t="s">
        <v>3</v>
      </c>
      <c r="D3105" t="s">
        <v>19</v>
      </c>
      <c r="E3105" t="s">
        <v>151</v>
      </c>
      <c r="F3105" t="s">
        <v>97</v>
      </c>
      <c r="G3105">
        <v>2016</v>
      </c>
      <c r="H3105" s="9">
        <v>1.39709874639</v>
      </c>
      <c r="I3105" s="9">
        <v>1.88992874849</v>
      </c>
      <c r="J3105" s="9">
        <v>0.98758243090999998</v>
      </c>
    </row>
    <row r="3106" spans="1:10" x14ac:dyDescent="0.25">
      <c r="A3106" t="s">
        <v>95</v>
      </c>
      <c r="B3106" t="s">
        <v>144</v>
      </c>
      <c r="C3106" s="7" t="s">
        <v>1</v>
      </c>
      <c r="D3106" t="s">
        <v>19</v>
      </c>
      <c r="E3106" t="s">
        <v>151</v>
      </c>
      <c r="F3106" t="s">
        <v>146</v>
      </c>
      <c r="G3106">
        <v>2016</v>
      </c>
      <c r="H3106" s="9">
        <v>1.7039353919100001E-5</v>
      </c>
      <c r="I3106" s="9">
        <v>2.0347627193700001E-5</v>
      </c>
      <c r="J3106" s="9">
        <v>1.41460223857E-5</v>
      </c>
    </row>
    <row r="3107" spans="1:10" x14ac:dyDescent="0.25">
      <c r="A3107" t="s">
        <v>95</v>
      </c>
      <c r="B3107" t="s">
        <v>144</v>
      </c>
      <c r="C3107" s="7" t="s">
        <v>3</v>
      </c>
      <c r="D3107" t="s">
        <v>19</v>
      </c>
      <c r="E3107" t="s">
        <v>151</v>
      </c>
      <c r="F3107" t="s">
        <v>146</v>
      </c>
      <c r="G3107">
        <v>2016</v>
      </c>
      <c r="H3107" s="9">
        <v>2.6158266209E-5</v>
      </c>
      <c r="I3107" s="9">
        <v>3.04642408084E-5</v>
      </c>
      <c r="J3107" s="9">
        <v>2.2118793145800001E-5</v>
      </c>
    </row>
    <row r="3108" spans="1:10" x14ac:dyDescent="0.25">
      <c r="A3108" t="s">
        <v>95</v>
      </c>
      <c r="B3108" t="s">
        <v>144</v>
      </c>
      <c r="C3108" s="7" t="s">
        <v>1</v>
      </c>
      <c r="D3108" t="s">
        <v>19</v>
      </c>
      <c r="E3108" t="s">
        <v>151</v>
      </c>
      <c r="F3108" t="s">
        <v>7</v>
      </c>
      <c r="G3108">
        <v>2016</v>
      </c>
      <c r="H3108" s="9">
        <v>0.173580452573</v>
      </c>
      <c r="I3108" s="9">
        <v>0.23231663682500001</v>
      </c>
      <c r="J3108" s="9">
        <v>0.12107489001500001</v>
      </c>
    </row>
    <row r="3109" spans="1:10" x14ac:dyDescent="0.25">
      <c r="A3109" t="s">
        <v>95</v>
      </c>
      <c r="B3109" t="s">
        <v>144</v>
      </c>
      <c r="C3109" s="7" t="s">
        <v>3</v>
      </c>
      <c r="D3109" t="s">
        <v>19</v>
      </c>
      <c r="E3109" t="s">
        <v>151</v>
      </c>
      <c r="F3109" t="s">
        <v>7</v>
      </c>
      <c r="G3109">
        <v>2016</v>
      </c>
      <c r="H3109" s="9">
        <v>0.33191942270500002</v>
      </c>
      <c r="I3109" s="9">
        <v>0.44900481141799897</v>
      </c>
      <c r="J3109" s="9">
        <v>0.23462750302300001</v>
      </c>
    </row>
    <row r="3110" spans="1:10" x14ac:dyDescent="0.25">
      <c r="A3110" t="s">
        <v>95</v>
      </c>
      <c r="B3110" t="s">
        <v>144</v>
      </c>
      <c r="C3110" s="7" t="s">
        <v>1</v>
      </c>
      <c r="D3110" t="s">
        <v>20</v>
      </c>
      <c r="E3110" t="s">
        <v>151</v>
      </c>
      <c r="F3110" t="s">
        <v>97</v>
      </c>
      <c r="G3110">
        <v>2016</v>
      </c>
      <c r="H3110" s="9">
        <v>1.87363166258</v>
      </c>
      <c r="I3110" s="9">
        <v>2.4892145105500001</v>
      </c>
      <c r="J3110" s="9">
        <v>1.3331088513</v>
      </c>
    </row>
    <row r="3111" spans="1:10" x14ac:dyDescent="0.25">
      <c r="A3111" t="s">
        <v>95</v>
      </c>
      <c r="B3111" t="s">
        <v>144</v>
      </c>
      <c r="C3111" s="7" t="s">
        <v>3</v>
      </c>
      <c r="D3111" t="s">
        <v>20</v>
      </c>
      <c r="E3111" t="s">
        <v>151</v>
      </c>
      <c r="F3111" t="s">
        <v>97</v>
      </c>
      <c r="G3111">
        <v>2016</v>
      </c>
      <c r="H3111" s="9">
        <v>2.1930784393899998</v>
      </c>
      <c r="I3111" s="9">
        <v>2.9401596651399999</v>
      </c>
      <c r="J3111" s="9">
        <v>1.52325280409</v>
      </c>
    </row>
    <row r="3112" spans="1:10" x14ac:dyDescent="0.25">
      <c r="A3112" t="s">
        <v>95</v>
      </c>
      <c r="B3112" t="s">
        <v>144</v>
      </c>
      <c r="C3112" s="7" t="s">
        <v>1</v>
      </c>
      <c r="D3112" t="s">
        <v>20</v>
      </c>
      <c r="E3112" t="s">
        <v>151</v>
      </c>
      <c r="F3112" t="s">
        <v>146</v>
      </c>
      <c r="G3112">
        <v>2016</v>
      </c>
      <c r="H3112" s="9">
        <v>4.77871072996E-5</v>
      </c>
      <c r="I3112" s="9">
        <v>5.59979668795E-5</v>
      </c>
      <c r="J3112" s="9">
        <v>3.9937570450000002E-5</v>
      </c>
    </row>
    <row r="3113" spans="1:10" x14ac:dyDescent="0.25">
      <c r="A3113" t="s">
        <v>95</v>
      </c>
      <c r="B3113" t="s">
        <v>144</v>
      </c>
      <c r="C3113" s="7" t="s">
        <v>3</v>
      </c>
      <c r="D3113" t="s">
        <v>20</v>
      </c>
      <c r="E3113" t="s">
        <v>151</v>
      </c>
      <c r="F3113" t="s">
        <v>146</v>
      </c>
      <c r="G3113">
        <v>2016</v>
      </c>
      <c r="H3113" s="9">
        <v>4.7921546081800002E-5</v>
      </c>
      <c r="I3113" s="9">
        <v>5.5975797148299998E-5</v>
      </c>
      <c r="J3113" s="9">
        <v>4.0520993085500002E-5</v>
      </c>
    </row>
    <row r="3114" spans="1:10" x14ac:dyDescent="0.25">
      <c r="A3114" t="s">
        <v>95</v>
      </c>
      <c r="B3114" t="s">
        <v>144</v>
      </c>
      <c r="C3114" s="7" t="s">
        <v>1</v>
      </c>
      <c r="D3114" t="s">
        <v>20</v>
      </c>
      <c r="E3114" t="s">
        <v>151</v>
      </c>
      <c r="F3114" t="s">
        <v>7</v>
      </c>
      <c r="G3114">
        <v>2016</v>
      </c>
      <c r="H3114" s="9">
        <v>0.51670653435900005</v>
      </c>
      <c r="I3114" s="9">
        <v>0.68647078756799995</v>
      </c>
      <c r="J3114" s="9">
        <v>0.36764219362699901</v>
      </c>
    </row>
    <row r="3115" spans="1:10" x14ac:dyDescent="0.25">
      <c r="A3115" t="s">
        <v>95</v>
      </c>
      <c r="B3115" t="s">
        <v>144</v>
      </c>
      <c r="C3115" s="7" t="s">
        <v>3</v>
      </c>
      <c r="D3115" t="s">
        <v>20</v>
      </c>
      <c r="E3115" t="s">
        <v>151</v>
      </c>
      <c r="F3115" t="s">
        <v>7</v>
      </c>
      <c r="G3115">
        <v>2016</v>
      </c>
      <c r="H3115" s="9">
        <v>0.64110571050599996</v>
      </c>
      <c r="I3115" s="9">
        <v>0.85950101796</v>
      </c>
      <c r="J3115" s="9">
        <v>0.44529463867199998</v>
      </c>
    </row>
    <row r="3116" spans="1:10" x14ac:dyDescent="0.25">
      <c r="A3116" t="s">
        <v>95</v>
      </c>
      <c r="B3116" t="s">
        <v>144</v>
      </c>
      <c r="C3116" s="7" t="s">
        <v>1</v>
      </c>
      <c r="D3116" t="s">
        <v>21</v>
      </c>
      <c r="E3116" t="s">
        <v>151</v>
      </c>
      <c r="F3116" t="s">
        <v>97</v>
      </c>
      <c r="G3116">
        <v>2016</v>
      </c>
      <c r="H3116" s="9">
        <v>5.5749431253499999</v>
      </c>
      <c r="I3116" s="9">
        <v>7.3394030209099999</v>
      </c>
      <c r="J3116" s="9">
        <v>3.9436452556599999</v>
      </c>
    </row>
    <row r="3117" spans="1:10" x14ac:dyDescent="0.25">
      <c r="A3117" t="s">
        <v>95</v>
      </c>
      <c r="B3117" t="s">
        <v>144</v>
      </c>
      <c r="C3117" s="7" t="s">
        <v>3</v>
      </c>
      <c r="D3117" t="s">
        <v>21</v>
      </c>
      <c r="E3117" t="s">
        <v>151</v>
      </c>
      <c r="F3117" t="s">
        <v>97</v>
      </c>
      <c r="G3117">
        <v>2016</v>
      </c>
      <c r="H3117" s="9">
        <v>6.3678185008800003</v>
      </c>
      <c r="I3117" s="9">
        <v>8.4317951925300001</v>
      </c>
      <c r="J3117" s="9">
        <v>4.6378885565200001</v>
      </c>
    </row>
    <row r="3118" spans="1:10" x14ac:dyDescent="0.25">
      <c r="A3118" t="s">
        <v>95</v>
      </c>
      <c r="B3118" t="s">
        <v>144</v>
      </c>
      <c r="C3118" s="7" t="s">
        <v>1</v>
      </c>
      <c r="D3118" t="s">
        <v>21</v>
      </c>
      <c r="E3118" t="s">
        <v>151</v>
      </c>
      <c r="F3118" t="s">
        <v>146</v>
      </c>
      <c r="G3118">
        <v>2016</v>
      </c>
      <c r="H3118" s="9">
        <v>1.4198754266900001E-4</v>
      </c>
      <c r="I3118" s="9">
        <v>1.6536270456E-4</v>
      </c>
      <c r="J3118" s="9">
        <v>1.18807307171E-4</v>
      </c>
    </row>
    <row r="3119" spans="1:10" x14ac:dyDescent="0.25">
      <c r="A3119" t="s">
        <v>95</v>
      </c>
      <c r="B3119" t="s">
        <v>144</v>
      </c>
      <c r="C3119" s="7" t="s">
        <v>3</v>
      </c>
      <c r="D3119" t="s">
        <v>21</v>
      </c>
      <c r="E3119" t="s">
        <v>151</v>
      </c>
      <c r="F3119" t="s">
        <v>146</v>
      </c>
      <c r="G3119">
        <v>2016</v>
      </c>
      <c r="H3119" s="9">
        <v>1.35865429859E-4</v>
      </c>
      <c r="I3119" s="9">
        <v>1.55887567917E-4</v>
      </c>
      <c r="J3119" s="9">
        <v>1.16378753237E-4</v>
      </c>
    </row>
    <row r="3120" spans="1:10" x14ac:dyDescent="0.25">
      <c r="A3120" t="s">
        <v>95</v>
      </c>
      <c r="B3120" t="s">
        <v>144</v>
      </c>
      <c r="C3120" s="7" t="s">
        <v>1</v>
      </c>
      <c r="D3120" t="s">
        <v>21</v>
      </c>
      <c r="E3120" t="s">
        <v>151</v>
      </c>
      <c r="F3120" t="s">
        <v>7</v>
      </c>
      <c r="G3120">
        <v>2016</v>
      </c>
      <c r="H3120" s="9">
        <v>1.6433143298199999</v>
      </c>
      <c r="I3120" s="9">
        <v>2.16342048436</v>
      </c>
      <c r="J3120" s="9">
        <v>1.1624600672400001</v>
      </c>
    </row>
    <row r="3121" spans="1:10" x14ac:dyDescent="0.25">
      <c r="A3121" t="s">
        <v>95</v>
      </c>
      <c r="B3121" t="s">
        <v>144</v>
      </c>
      <c r="C3121" s="7" t="s">
        <v>3</v>
      </c>
      <c r="D3121" t="s">
        <v>21</v>
      </c>
      <c r="E3121" t="s">
        <v>151</v>
      </c>
      <c r="F3121" t="s">
        <v>7</v>
      </c>
      <c r="G3121">
        <v>2016</v>
      </c>
      <c r="H3121" s="9">
        <v>1.93690054624</v>
      </c>
      <c r="I3121" s="9">
        <v>2.5647007231600001</v>
      </c>
      <c r="J3121" s="9">
        <v>1.4107074310100001</v>
      </c>
    </row>
    <row r="3122" spans="1:10" x14ac:dyDescent="0.25">
      <c r="A3122" t="s">
        <v>95</v>
      </c>
      <c r="B3122" t="s">
        <v>144</v>
      </c>
      <c r="C3122" s="7" t="s">
        <v>1</v>
      </c>
      <c r="D3122" t="s">
        <v>22</v>
      </c>
      <c r="E3122" t="s">
        <v>151</v>
      </c>
      <c r="F3122" t="s">
        <v>97</v>
      </c>
      <c r="G3122">
        <v>2016</v>
      </c>
      <c r="H3122" s="9">
        <v>14.418411535100001</v>
      </c>
      <c r="I3122" s="9">
        <v>19.1397724202</v>
      </c>
      <c r="J3122" s="9">
        <v>10.198855590200001</v>
      </c>
    </row>
    <row r="3123" spans="1:10" x14ac:dyDescent="0.25">
      <c r="A3123" t="s">
        <v>95</v>
      </c>
      <c r="B3123" t="s">
        <v>144</v>
      </c>
      <c r="C3123" s="7" t="s">
        <v>3</v>
      </c>
      <c r="D3123" t="s">
        <v>22</v>
      </c>
      <c r="E3123" t="s">
        <v>151</v>
      </c>
      <c r="F3123" t="s">
        <v>97</v>
      </c>
      <c r="G3123">
        <v>2016</v>
      </c>
      <c r="H3123" s="9">
        <v>16.2624205312</v>
      </c>
      <c r="I3123" s="9">
        <v>21.5534719678</v>
      </c>
      <c r="J3123" s="9">
        <v>11.645543465999999</v>
      </c>
    </row>
    <row r="3124" spans="1:10" x14ac:dyDescent="0.25">
      <c r="A3124" t="s">
        <v>95</v>
      </c>
      <c r="B3124" t="s">
        <v>144</v>
      </c>
      <c r="C3124" s="7" t="s">
        <v>1</v>
      </c>
      <c r="D3124" t="s">
        <v>22</v>
      </c>
      <c r="E3124" t="s">
        <v>151</v>
      </c>
      <c r="F3124" t="s">
        <v>146</v>
      </c>
      <c r="G3124">
        <v>2016</v>
      </c>
      <c r="H3124" s="9">
        <v>3.6978077681299999E-4</v>
      </c>
      <c r="I3124" s="9">
        <v>4.3435799222000003E-4</v>
      </c>
      <c r="J3124" s="9">
        <v>3.0685101722000002E-4</v>
      </c>
    </row>
    <row r="3125" spans="1:10" x14ac:dyDescent="0.25">
      <c r="A3125" t="s">
        <v>95</v>
      </c>
      <c r="B3125" t="s">
        <v>144</v>
      </c>
      <c r="C3125" s="7" t="s">
        <v>3</v>
      </c>
      <c r="D3125" t="s">
        <v>22</v>
      </c>
      <c r="E3125" t="s">
        <v>151</v>
      </c>
      <c r="F3125" t="s">
        <v>146</v>
      </c>
      <c r="G3125">
        <v>2016</v>
      </c>
      <c r="H3125" s="9">
        <v>3.45371357937E-4</v>
      </c>
      <c r="I3125" s="9">
        <v>3.9777919125900003E-4</v>
      </c>
      <c r="J3125" s="9">
        <v>2.9304860321399998E-4</v>
      </c>
    </row>
    <row r="3126" spans="1:10" x14ac:dyDescent="0.25">
      <c r="A3126" t="s">
        <v>95</v>
      </c>
      <c r="B3126" t="s">
        <v>144</v>
      </c>
      <c r="C3126" s="7" t="s">
        <v>1</v>
      </c>
      <c r="D3126" t="s">
        <v>22</v>
      </c>
      <c r="E3126" t="s">
        <v>151</v>
      </c>
      <c r="F3126" t="s">
        <v>7</v>
      </c>
      <c r="G3126">
        <v>2016</v>
      </c>
      <c r="H3126" s="9">
        <v>4.5923127290899997</v>
      </c>
      <c r="I3126" s="9">
        <v>6.0960821032899997</v>
      </c>
      <c r="J3126" s="9">
        <v>3.2483699216800002</v>
      </c>
    </row>
    <row r="3127" spans="1:10" x14ac:dyDescent="0.25">
      <c r="A3127" t="s">
        <v>95</v>
      </c>
      <c r="B3127" t="s">
        <v>144</v>
      </c>
      <c r="C3127" s="7" t="s">
        <v>3</v>
      </c>
      <c r="D3127" t="s">
        <v>22</v>
      </c>
      <c r="E3127" t="s">
        <v>151</v>
      </c>
      <c r="F3127" t="s">
        <v>7</v>
      </c>
      <c r="G3127">
        <v>2016</v>
      </c>
      <c r="H3127" s="9">
        <v>5.1337287406399996</v>
      </c>
      <c r="I3127" s="9">
        <v>6.8040104047999996</v>
      </c>
      <c r="J3127" s="9">
        <v>3.6762707665300001</v>
      </c>
    </row>
    <row r="3128" spans="1:10" x14ac:dyDescent="0.25">
      <c r="A3128" t="s">
        <v>95</v>
      </c>
      <c r="B3128" t="s">
        <v>144</v>
      </c>
      <c r="C3128" s="7" t="s">
        <v>1</v>
      </c>
      <c r="D3128" t="s">
        <v>23</v>
      </c>
      <c r="E3128" t="s">
        <v>151</v>
      </c>
      <c r="F3128" t="s">
        <v>97</v>
      </c>
      <c r="G3128">
        <v>2016</v>
      </c>
      <c r="H3128" s="9">
        <v>27.7684809223</v>
      </c>
      <c r="I3128" s="9">
        <v>37.4758214549</v>
      </c>
      <c r="J3128" s="9">
        <v>19.273628990700001</v>
      </c>
    </row>
    <row r="3129" spans="1:10" x14ac:dyDescent="0.25">
      <c r="A3129" t="s">
        <v>95</v>
      </c>
      <c r="B3129" t="s">
        <v>144</v>
      </c>
      <c r="C3129" s="7" t="s">
        <v>3</v>
      </c>
      <c r="D3129" t="s">
        <v>23</v>
      </c>
      <c r="E3129" t="s">
        <v>151</v>
      </c>
      <c r="F3129" t="s">
        <v>97</v>
      </c>
      <c r="G3129">
        <v>2016</v>
      </c>
      <c r="H3129" s="9">
        <v>28.607263939100001</v>
      </c>
      <c r="I3129" s="9">
        <v>38.666451992299997</v>
      </c>
      <c r="J3129" s="9">
        <v>20.275841487400001</v>
      </c>
    </row>
    <row r="3130" spans="1:10" x14ac:dyDescent="0.25">
      <c r="A3130" t="s">
        <v>95</v>
      </c>
      <c r="B3130" t="s">
        <v>144</v>
      </c>
      <c r="C3130" s="7" t="s">
        <v>1</v>
      </c>
      <c r="D3130" t="s">
        <v>23</v>
      </c>
      <c r="E3130" t="s">
        <v>151</v>
      </c>
      <c r="F3130" t="s">
        <v>146</v>
      </c>
      <c r="G3130">
        <v>2016</v>
      </c>
      <c r="H3130" s="9">
        <v>7.8330271347800003E-4</v>
      </c>
      <c r="I3130" s="9">
        <v>9.7963713680899989E-4</v>
      </c>
      <c r="J3130" s="9">
        <v>6.24271636873E-4</v>
      </c>
    </row>
    <row r="3131" spans="1:10" x14ac:dyDescent="0.25">
      <c r="A3131" t="s">
        <v>95</v>
      </c>
      <c r="B3131" t="s">
        <v>144</v>
      </c>
      <c r="C3131" s="7" t="s">
        <v>3</v>
      </c>
      <c r="D3131" t="s">
        <v>23</v>
      </c>
      <c r="E3131" t="s">
        <v>151</v>
      </c>
      <c r="F3131" t="s">
        <v>146</v>
      </c>
      <c r="G3131">
        <v>2016</v>
      </c>
      <c r="H3131" s="9">
        <v>6.8824025448899998E-4</v>
      </c>
      <c r="I3131" s="9">
        <v>8.4219391506100004E-4</v>
      </c>
      <c r="J3131" s="9">
        <v>5.5766735001599999E-4</v>
      </c>
    </row>
    <row r="3132" spans="1:10" x14ac:dyDescent="0.25">
      <c r="A3132" t="s">
        <v>95</v>
      </c>
      <c r="B3132" t="s">
        <v>144</v>
      </c>
      <c r="C3132" s="7" t="s">
        <v>1</v>
      </c>
      <c r="D3132" t="s">
        <v>23</v>
      </c>
      <c r="E3132" t="s">
        <v>151</v>
      </c>
      <c r="F3132" t="s">
        <v>7</v>
      </c>
      <c r="G3132">
        <v>2016</v>
      </c>
      <c r="H3132" s="9">
        <v>10.580118497899999</v>
      </c>
      <c r="I3132" s="9">
        <v>14.278729647</v>
      </c>
      <c r="J3132" s="9">
        <v>7.3434797955500004</v>
      </c>
    </row>
    <row r="3133" spans="1:10" x14ac:dyDescent="0.25">
      <c r="A3133" t="s">
        <v>95</v>
      </c>
      <c r="B3133" t="s">
        <v>144</v>
      </c>
      <c r="C3133" s="7" t="s">
        <v>3</v>
      </c>
      <c r="D3133" t="s">
        <v>23</v>
      </c>
      <c r="E3133" t="s">
        <v>151</v>
      </c>
      <c r="F3133" t="s">
        <v>7</v>
      </c>
      <c r="G3133">
        <v>2016</v>
      </c>
      <c r="H3133" s="9">
        <v>10.592322509399899</v>
      </c>
      <c r="I3133" s="9">
        <v>14.3169067363</v>
      </c>
      <c r="J3133" s="9">
        <v>7.5074726699499896</v>
      </c>
    </row>
    <row r="3134" spans="1:10" x14ac:dyDescent="0.25">
      <c r="A3134" t="s">
        <v>95</v>
      </c>
      <c r="B3134" t="s">
        <v>144</v>
      </c>
      <c r="C3134" s="7" t="s">
        <v>1</v>
      </c>
      <c r="D3134" t="s">
        <v>24</v>
      </c>
      <c r="E3134" t="s">
        <v>151</v>
      </c>
      <c r="F3134" t="s">
        <v>97</v>
      </c>
      <c r="G3134">
        <v>2016</v>
      </c>
      <c r="H3134" s="9">
        <v>44.7079612267</v>
      </c>
      <c r="I3134" s="9">
        <v>59.107280207700001</v>
      </c>
      <c r="J3134" s="9">
        <v>31.683591072700001</v>
      </c>
    </row>
    <row r="3135" spans="1:10" x14ac:dyDescent="0.25">
      <c r="A3135" t="s">
        <v>95</v>
      </c>
      <c r="B3135" t="s">
        <v>144</v>
      </c>
      <c r="C3135" s="7" t="s">
        <v>3</v>
      </c>
      <c r="D3135" t="s">
        <v>24</v>
      </c>
      <c r="E3135" t="s">
        <v>151</v>
      </c>
      <c r="F3135" t="s">
        <v>97</v>
      </c>
      <c r="G3135">
        <v>2016</v>
      </c>
      <c r="H3135" s="9">
        <v>42.779263774500002</v>
      </c>
      <c r="I3135" s="9">
        <v>55.815749906999997</v>
      </c>
      <c r="J3135" s="9">
        <v>30.481287826900001</v>
      </c>
    </row>
    <row r="3136" spans="1:10" x14ac:dyDescent="0.25">
      <c r="A3136" t="s">
        <v>95</v>
      </c>
      <c r="B3136" t="s">
        <v>144</v>
      </c>
      <c r="C3136" s="7" t="s">
        <v>1</v>
      </c>
      <c r="D3136" t="s">
        <v>24</v>
      </c>
      <c r="E3136" t="s">
        <v>151</v>
      </c>
      <c r="F3136" t="s">
        <v>146</v>
      </c>
      <c r="G3136">
        <v>2016</v>
      </c>
      <c r="H3136" s="9">
        <v>1.44240692178E-3</v>
      </c>
      <c r="I3136" s="9">
        <v>1.7422886488899999E-3</v>
      </c>
      <c r="J3136" s="9">
        <v>1.1644436224100001E-3</v>
      </c>
    </row>
    <row r="3137" spans="1:10" x14ac:dyDescent="0.25">
      <c r="A3137" t="s">
        <v>95</v>
      </c>
      <c r="B3137" t="s">
        <v>144</v>
      </c>
      <c r="C3137" s="7" t="s">
        <v>3</v>
      </c>
      <c r="D3137" t="s">
        <v>24</v>
      </c>
      <c r="E3137" t="s">
        <v>151</v>
      </c>
      <c r="F3137" t="s">
        <v>146</v>
      </c>
      <c r="G3137">
        <v>2016</v>
      </c>
      <c r="H3137" s="9">
        <v>1.2431461112200001E-3</v>
      </c>
      <c r="I3137" s="9">
        <v>1.48485418945E-3</v>
      </c>
      <c r="J3137" s="9">
        <v>1.0196289288899999E-3</v>
      </c>
    </row>
    <row r="3138" spans="1:10" x14ac:dyDescent="0.25">
      <c r="A3138" t="s">
        <v>95</v>
      </c>
      <c r="B3138" t="s">
        <v>144</v>
      </c>
      <c r="C3138" s="7" t="s">
        <v>1</v>
      </c>
      <c r="D3138" t="s">
        <v>24</v>
      </c>
      <c r="E3138" t="s">
        <v>151</v>
      </c>
      <c r="F3138" t="s">
        <v>7</v>
      </c>
      <c r="G3138">
        <v>2016</v>
      </c>
      <c r="H3138" s="9">
        <v>21.400328571299902</v>
      </c>
      <c r="I3138" s="9">
        <v>28.292840529799999</v>
      </c>
      <c r="J3138" s="9">
        <v>15.1659624074</v>
      </c>
    </row>
    <row r="3139" spans="1:10" x14ac:dyDescent="0.25">
      <c r="A3139" t="s">
        <v>95</v>
      </c>
      <c r="B3139" t="s">
        <v>144</v>
      </c>
      <c r="C3139" s="7" t="s">
        <v>3</v>
      </c>
      <c r="D3139" t="s">
        <v>24</v>
      </c>
      <c r="E3139" t="s">
        <v>151</v>
      </c>
      <c r="F3139" t="s">
        <v>7</v>
      </c>
      <c r="G3139">
        <v>2016</v>
      </c>
      <c r="H3139" s="9">
        <v>19.970956217599898</v>
      </c>
      <c r="I3139" s="9">
        <v>26.056874272599899</v>
      </c>
      <c r="J3139" s="9">
        <v>14.2298022672</v>
      </c>
    </row>
    <row r="3140" spans="1:10" x14ac:dyDescent="0.25">
      <c r="A3140" t="s">
        <v>95</v>
      </c>
      <c r="B3140" t="s">
        <v>144</v>
      </c>
      <c r="C3140" s="7" t="s">
        <v>1</v>
      </c>
      <c r="D3140" t="s">
        <v>25</v>
      </c>
      <c r="E3140" t="s">
        <v>151</v>
      </c>
      <c r="F3140" t="s">
        <v>97</v>
      </c>
      <c r="G3140">
        <v>2016</v>
      </c>
      <c r="H3140" s="9">
        <v>68.691954342000002</v>
      </c>
      <c r="I3140" s="9">
        <v>89.019036132899998</v>
      </c>
      <c r="J3140" s="9">
        <v>49.059666877399998</v>
      </c>
    </row>
    <row r="3141" spans="1:10" x14ac:dyDescent="0.25">
      <c r="A3141" t="s">
        <v>95</v>
      </c>
      <c r="B3141" t="s">
        <v>144</v>
      </c>
      <c r="C3141" s="7" t="s">
        <v>3</v>
      </c>
      <c r="D3141" t="s">
        <v>25</v>
      </c>
      <c r="E3141" t="s">
        <v>151</v>
      </c>
      <c r="F3141" t="s">
        <v>97</v>
      </c>
      <c r="G3141">
        <v>2016</v>
      </c>
      <c r="H3141" s="9">
        <v>60.587603423899999</v>
      </c>
      <c r="I3141" s="9">
        <v>79.059350728599995</v>
      </c>
      <c r="J3141" s="9">
        <v>43.670095103599998</v>
      </c>
    </row>
    <row r="3142" spans="1:10" x14ac:dyDescent="0.25">
      <c r="A3142" t="s">
        <v>95</v>
      </c>
      <c r="B3142" t="s">
        <v>144</v>
      </c>
      <c r="C3142" s="7" t="s">
        <v>1</v>
      </c>
      <c r="D3142" t="s">
        <v>25</v>
      </c>
      <c r="E3142" t="s">
        <v>151</v>
      </c>
      <c r="F3142" t="s">
        <v>146</v>
      </c>
      <c r="G3142">
        <v>2016</v>
      </c>
      <c r="H3142" s="9">
        <v>2.3715157077600002E-3</v>
      </c>
      <c r="I3142" s="9">
        <v>2.8538638275699998E-3</v>
      </c>
      <c r="J3142" s="9">
        <v>1.92156684798E-3</v>
      </c>
    </row>
    <row r="3143" spans="1:10" x14ac:dyDescent="0.25">
      <c r="A3143" t="s">
        <v>95</v>
      </c>
      <c r="B3143" t="s">
        <v>144</v>
      </c>
      <c r="C3143" s="7" t="s">
        <v>3</v>
      </c>
      <c r="D3143" t="s">
        <v>25</v>
      </c>
      <c r="E3143" t="s">
        <v>151</v>
      </c>
      <c r="F3143" t="s">
        <v>146</v>
      </c>
      <c r="G3143">
        <v>2016</v>
      </c>
      <c r="H3143" s="9">
        <v>1.85022179985E-3</v>
      </c>
      <c r="I3143" s="9">
        <v>2.1706326528199999E-3</v>
      </c>
      <c r="J3143" s="9">
        <v>1.5200963596200001E-3</v>
      </c>
    </row>
    <row r="3144" spans="1:10" x14ac:dyDescent="0.25">
      <c r="A3144" t="s">
        <v>95</v>
      </c>
      <c r="B3144" t="s">
        <v>144</v>
      </c>
      <c r="C3144" s="7" t="s">
        <v>1</v>
      </c>
      <c r="D3144" t="s">
        <v>25</v>
      </c>
      <c r="E3144" t="s">
        <v>151</v>
      </c>
      <c r="F3144" t="s">
        <v>7</v>
      </c>
      <c r="G3144">
        <v>2016</v>
      </c>
      <c r="H3144" s="9">
        <v>38.864471237499998</v>
      </c>
      <c r="I3144" s="9">
        <v>50.365109022200002</v>
      </c>
      <c r="J3144" s="9">
        <v>27.756933552699898</v>
      </c>
    </row>
    <row r="3145" spans="1:10" x14ac:dyDescent="0.25">
      <c r="A3145" t="s">
        <v>95</v>
      </c>
      <c r="B3145" t="s">
        <v>144</v>
      </c>
      <c r="C3145" s="7" t="s">
        <v>3</v>
      </c>
      <c r="D3145" t="s">
        <v>25</v>
      </c>
      <c r="E3145" t="s">
        <v>151</v>
      </c>
      <c r="F3145" t="s">
        <v>7</v>
      </c>
      <c r="G3145">
        <v>2016</v>
      </c>
      <c r="H3145" s="9">
        <v>31.938179239299998</v>
      </c>
      <c r="I3145" s="9">
        <v>41.675385250700003</v>
      </c>
      <c r="J3145" s="9">
        <v>23.020275534900001</v>
      </c>
    </row>
    <row r="3146" spans="1:10" x14ac:dyDescent="0.25">
      <c r="A3146" t="s">
        <v>95</v>
      </c>
      <c r="B3146" t="s">
        <v>144</v>
      </c>
      <c r="C3146" s="7" t="s">
        <v>1</v>
      </c>
      <c r="D3146" t="s">
        <v>26</v>
      </c>
      <c r="E3146" t="s">
        <v>151</v>
      </c>
      <c r="F3146" t="s">
        <v>97</v>
      </c>
      <c r="G3146">
        <v>2016</v>
      </c>
      <c r="H3146" s="9">
        <v>103.08100609</v>
      </c>
      <c r="I3146" s="9">
        <v>131.40824988200001</v>
      </c>
      <c r="J3146" s="9">
        <v>76.059032469000002</v>
      </c>
    </row>
    <row r="3147" spans="1:10" x14ac:dyDescent="0.25">
      <c r="A3147" t="s">
        <v>95</v>
      </c>
      <c r="B3147" t="s">
        <v>144</v>
      </c>
      <c r="C3147" s="7" t="s">
        <v>3</v>
      </c>
      <c r="D3147" t="s">
        <v>26</v>
      </c>
      <c r="E3147" t="s">
        <v>151</v>
      </c>
      <c r="F3147" t="s">
        <v>97</v>
      </c>
      <c r="G3147">
        <v>2016</v>
      </c>
      <c r="H3147" s="9">
        <v>81.796600469699996</v>
      </c>
      <c r="I3147" s="9">
        <v>104.95029231700001</v>
      </c>
      <c r="J3147" s="9">
        <v>59.235562367699998</v>
      </c>
    </row>
    <row r="3148" spans="1:10" x14ac:dyDescent="0.25">
      <c r="A3148" t="s">
        <v>95</v>
      </c>
      <c r="B3148" t="s">
        <v>144</v>
      </c>
      <c r="C3148" s="7" t="s">
        <v>1</v>
      </c>
      <c r="D3148" t="s">
        <v>26</v>
      </c>
      <c r="E3148" t="s">
        <v>151</v>
      </c>
      <c r="F3148" t="s">
        <v>146</v>
      </c>
      <c r="G3148">
        <v>2016</v>
      </c>
      <c r="H3148" s="9">
        <v>3.58042254006E-3</v>
      </c>
      <c r="I3148" s="9">
        <v>4.2711685225799998E-3</v>
      </c>
      <c r="J3148" s="9">
        <v>2.8959381467900001E-3</v>
      </c>
    </row>
    <row r="3149" spans="1:10" x14ac:dyDescent="0.25">
      <c r="A3149" t="s">
        <v>95</v>
      </c>
      <c r="B3149" t="s">
        <v>144</v>
      </c>
      <c r="C3149" s="7" t="s">
        <v>3</v>
      </c>
      <c r="D3149" t="s">
        <v>26</v>
      </c>
      <c r="E3149" t="s">
        <v>151</v>
      </c>
      <c r="F3149" t="s">
        <v>146</v>
      </c>
      <c r="G3149">
        <v>2016</v>
      </c>
      <c r="H3149" s="9">
        <v>2.50606610081E-3</v>
      </c>
      <c r="I3149" s="9">
        <v>2.9328414373499998E-3</v>
      </c>
      <c r="J3149" s="9">
        <v>2.0816459697200001E-3</v>
      </c>
    </row>
    <row r="3150" spans="1:10" x14ac:dyDescent="0.25">
      <c r="A3150" t="s">
        <v>95</v>
      </c>
      <c r="B3150" t="s">
        <v>144</v>
      </c>
      <c r="C3150" s="7" t="s">
        <v>1</v>
      </c>
      <c r="D3150" t="s">
        <v>26</v>
      </c>
      <c r="E3150" t="s">
        <v>151</v>
      </c>
      <c r="F3150" t="s">
        <v>7</v>
      </c>
      <c r="G3150">
        <v>2016</v>
      </c>
      <c r="H3150" s="9">
        <v>66.503243316799995</v>
      </c>
      <c r="I3150" s="9">
        <v>84.778710911199994</v>
      </c>
      <c r="J3150" s="9">
        <v>49.069877512799998</v>
      </c>
    </row>
    <row r="3151" spans="1:10" x14ac:dyDescent="0.25">
      <c r="A3151" t="s">
        <v>95</v>
      </c>
      <c r="B3151" t="s">
        <v>144</v>
      </c>
      <c r="C3151" s="7" t="s">
        <v>3</v>
      </c>
      <c r="D3151" t="s">
        <v>26</v>
      </c>
      <c r="E3151" t="s">
        <v>151</v>
      </c>
      <c r="F3151" t="s">
        <v>7</v>
      </c>
      <c r="G3151">
        <v>2016</v>
      </c>
      <c r="H3151" s="9">
        <v>48.273723247100001</v>
      </c>
      <c r="I3151" s="9">
        <v>61.938287617299999</v>
      </c>
      <c r="J3151" s="9">
        <v>34.958924059200001</v>
      </c>
    </row>
    <row r="3152" spans="1:10" x14ac:dyDescent="0.25">
      <c r="A3152" t="s">
        <v>95</v>
      </c>
      <c r="B3152" t="s">
        <v>144</v>
      </c>
      <c r="C3152" s="7" t="s">
        <v>1</v>
      </c>
      <c r="D3152" t="s">
        <v>27</v>
      </c>
      <c r="E3152" t="s">
        <v>151</v>
      </c>
      <c r="F3152" t="s">
        <v>97</v>
      </c>
      <c r="G3152">
        <v>2016</v>
      </c>
      <c r="H3152" s="9">
        <v>94.211933398200003</v>
      </c>
      <c r="I3152" s="9">
        <v>119.65765154499999</v>
      </c>
      <c r="J3152" s="9">
        <v>69.163786206899999</v>
      </c>
    </row>
    <row r="3153" spans="1:10" x14ac:dyDescent="0.25">
      <c r="A3153" t="s">
        <v>95</v>
      </c>
      <c r="B3153" t="s">
        <v>144</v>
      </c>
      <c r="C3153" s="7" t="s">
        <v>3</v>
      </c>
      <c r="D3153" t="s">
        <v>27</v>
      </c>
      <c r="E3153" t="s">
        <v>151</v>
      </c>
      <c r="F3153" t="s">
        <v>97</v>
      </c>
      <c r="G3153">
        <v>2016</v>
      </c>
      <c r="H3153" s="9">
        <v>72.903387033100003</v>
      </c>
      <c r="I3153" s="9">
        <v>93.1011268086</v>
      </c>
      <c r="J3153" s="9">
        <v>53.276166473300002</v>
      </c>
    </row>
    <row r="3154" spans="1:10" x14ac:dyDescent="0.25">
      <c r="A3154" t="s">
        <v>95</v>
      </c>
      <c r="B3154" t="s">
        <v>144</v>
      </c>
      <c r="C3154" s="7" t="s">
        <v>1</v>
      </c>
      <c r="D3154" t="s">
        <v>27</v>
      </c>
      <c r="E3154" t="s">
        <v>151</v>
      </c>
      <c r="F3154" t="s">
        <v>146</v>
      </c>
      <c r="G3154">
        <v>2016</v>
      </c>
      <c r="H3154" s="9">
        <v>4.4952841381399999E-3</v>
      </c>
      <c r="I3154" s="9">
        <v>5.4114186465499996E-3</v>
      </c>
      <c r="J3154" s="9">
        <v>3.5925896830599998E-3</v>
      </c>
    </row>
    <row r="3155" spans="1:10" x14ac:dyDescent="0.25">
      <c r="A3155" t="s">
        <v>95</v>
      </c>
      <c r="B3155" t="s">
        <v>144</v>
      </c>
      <c r="C3155" s="7" t="s">
        <v>3</v>
      </c>
      <c r="D3155" t="s">
        <v>27</v>
      </c>
      <c r="E3155" t="s">
        <v>151</v>
      </c>
      <c r="F3155" t="s">
        <v>146</v>
      </c>
      <c r="G3155">
        <v>2016</v>
      </c>
      <c r="H3155" s="9">
        <v>2.9338505578899998E-3</v>
      </c>
      <c r="I3155" s="9">
        <v>3.4306671225899999E-3</v>
      </c>
      <c r="J3155" s="9">
        <v>2.4269299251799999E-3</v>
      </c>
    </row>
    <row r="3156" spans="1:10" x14ac:dyDescent="0.25">
      <c r="A3156" t="s">
        <v>95</v>
      </c>
      <c r="B3156" t="s">
        <v>144</v>
      </c>
      <c r="C3156" s="7" t="s">
        <v>1</v>
      </c>
      <c r="D3156" t="s">
        <v>27</v>
      </c>
      <c r="E3156" t="s">
        <v>151</v>
      </c>
      <c r="F3156" t="s">
        <v>7</v>
      </c>
      <c r="G3156">
        <v>2016</v>
      </c>
      <c r="H3156" s="9">
        <v>95.7549614932</v>
      </c>
      <c r="I3156" s="9">
        <v>121.617436377</v>
      </c>
      <c r="J3156" s="9">
        <v>70.2965690873</v>
      </c>
    </row>
    <row r="3157" spans="1:10" x14ac:dyDescent="0.25">
      <c r="A3157" t="s">
        <v>95</v>
      </c>
      <c r="B3157" t="s">
        <v>144</v>
      </c>
      <c r="C3157" s="7" t="s">
        <v>3</v>
      </c>
      <c r="D3157" t="s">
        <v>27</v>
      </c>
      <c r="E3157" t="s">
        <v>151</v>
      </c>
      <c r="F3157" t="s">
        <v>7</v>
      </c>
      <c r="G3157">
        <v>2016</v>
      </c>
      <c r="H3157" s="9">
        <v>63.337023466199902</v>
      </c>
      <c r="I3157" s="9">
        <v>80.884421058900003</v>
      </c>
      <c r="J3157" s="9">
        <v>46.285281705499997</v>
      </c>
    </row>
    <row r="3158" spans="1:10" x14ac:dyDescent="0.25">
      <c r="A3158" t="s">
        <v>95</v>
      </c>
      <c r="B3158" t="s">
        <v>144</v>
      </c>
      <c r="C3158" s="7" t="s">
        <v>1</v>
      </c>
      <c r="D3158" t="s">
        <v>28</v>
      </c>
      <c r="E3158" t="s">
        <v>151</v>
      </c>
      <c r="F3158" t="s">
        <v>97</v>
      </c>
      <c r="G3158">
        <v>2016</v>
      </c>
      <c r="H3158" s="9">
        <v>100.783994147</v>
      </c>
      <c r="I3158" s="9">
        <v>126.73731852100001</v>
      </c>
      <c r="J3158" s="9">
        <v>73.284352871500005</v>
      </c>
    </row>
    <row r="3159" spans="1:10" x14ac:dyDescent="0.25">
      <c r="A3159" t="s">
        <v>95</v>
      </c>
      <c r="B3159" t="s">
        <v>144</v>
      </c>
      <c r="C3159" s="7" t="s">
        <v>3</v>
      </c>
      <c r="D3159" t="s">
        <v>28</v>
      </c>
      <c r="E3159" t="s">
        <v>151</v>
      </c>
      <c r="F3159" t="s">
        <v>97</v>
      </c>
      <c r="G3159">
        <v>2016</v>
      </c>
      <c r="H3159" s="9">
        <v>74.689602971699998</v>
      </c>
      <c r="I3159" s="9">
        <v>97.002629849300007</v>
      </c>
      <c r="J3159" s="9">
        <v>55.650326119699997</v>
      </c>
    </row>
    <row r="3160" spans="1:10" x14ac:dyDescent="0.25">
      <c r="A3160" t="s">
        <v>95</v>
      </c>
      <c r="B3160" t="s">
        <v>144</v>
      </c>
      <c r="C3160" s="7" t="s">
        <v>1</v>
      </c>
      <c r="D3160" t="s">
        <v>28</v>
      </c>
      <c r="E3160" t="s">
        <v>151</v>
      </c>
      <c r="F3160" t="s">
        <v>146</v>
      </c>
      <c r="G3160">
        <v>2016</v>
      </c>
      <c r="H3160" s="9">
        <v>4.8973331804899999E-3</v>
      </c>
      <c r="I3160" s="9">
        <v>5.8905051501400001E-3</v>
      </c>
      <c r="J3160" s="9">
        <v>3.9188218159200002E-3</v>
      </c>
    </row>
    <row r="3161" spans="1:10" x14ac:dyDescent="0.25">
      <c r="A3161" t="s">
        <v>95</v>
      </c>
      <c r="B3161" t="s">
        <v>144</v>
      </c>
      <c r="C3161" s="7" t="s">
        <v>3</v>
      </c>
      <c r="D3161" t="s">
        <v>28</v>
      </c>
      <c r="E3161" t="s">
        <v>151</v>
      </c>
      <c r="F3161" t="s">
        <v>146</v>
      </c>
      <c r="G3161">
        <v>2016</v>
      </c>
      <c r="H3161" s="9">
        <v>3.0937537640699998E-3</v>
      </c>
      <c r="I3161" s="9">
        <v>3.6257535190800001E-3</v>
      </c>
      <c r="J3161" s="9">
        <v>2.5917559823899999E-3</v>
      </c>
    </row>
    <row r="3162" spans="1:10" x14ac:dyDescent="0.25">
      <c r="A3162" t="s">
        <v>95</v>
      </c>
      <c r="B3162" t="s">
        <v>144</v>
      </c>
      <c r="C3162" s="7" t="s">
        <v>1</v>
      </c>
      <c r="D3162" t="s">
        <v>28</v>
      </c>
      <c r="E3162" t="s">
        <v>151</v>
      </c>
      <c r="F3162" t="s">
        <v>7</v>
      </c>
      <c r="G3162">
        <v>2016</v>
      </c>
      <c r="H3162" s="9">
        <v>117.548549368</v>
      </c>
      <c r="I3162" s="9">
        <v>147.81898722099999</v>
      </c>
      <c r="J3162" s="9">
        <v>85.474578025299905</v>
      </c>
    </row>
    <row r="3163" spans="1:10" x14ac:dyDescent="0.25">
      <c r="A3163" t="s">
        <v>95</v>
      </c>
      <c r="B3163" t="s">
        <v>144</v>
      </c>
      <c r="C3163" s="7" t="s">
        <v>3</v>
      </c>
      <c r="D3163" t="s">
        <v>28</v>
      </c>
      <c r="E3163" t="s">
        <v>151</v>
      </c>
      <c r="F3163" t="s">
        <v>7</v>
      </c>
      <c r="G3163">
        <v>2016</v>
      </c>
      <c r="H3163" s="9">
        <v>74.193910685399999</v>
      </c>
      <c r="I3163" s="9">
        <v>96.358852757799994</v>
      </c>
      <c r="J3163" s="9">
        <v>55.280991750600002</v>
      </c>
    </row>
    <row r="3164" spans="1:10" x14ac:dyDescent="0.25">
      <c r="A3164" t="s">
        <v>95</v>
      </c>
      <c r="B3164" t="s">
        <v>144</v>
      </c>
      <c r="C3164" s="7" t="s">
        <v>1</v>
      </c>
      <c r="D3164" t="s">
        <v>147</v>
      </c>
      <c r="E3164" t="s">
        <v>151</v>
      </c>
      <c r="F3164" t="s">
        <v>97</v>
      </c>
      <c r="G3164">
        <v>2016</v>
      </c>
      <c r="H3164" s="9">
        <v>79.235242426499994</v>
      </c>
      <c r="I3164" s="9">
        <v>100.130648795</v>
      </c>
      <c r="J3164" s="9">
        <v>58.560387799499999</v>
      </c>
    </row>
    <row r="3165" spans="1:10" x14ac:dyDescent="0.25">
      <c r="A3165" t="s">
        <v>95</v>
      </c>
      <c r="B3165" t="s">
        <v>144</v>
      </c>
      <c r="C3165" s="7" t="s">
        <v>3</v>
      </c>
      <c r="D3165" t="s">
        <v>147</v>
      </c>
      <c r="E3165" t="s">
        <v>151</v>
      </c>
      <c r="F3165" t="s">
        <v>97</v>
      </c>
      <c r="G3165">
        <v>2016</v>
      </c>
      <c r="H3165" s="9">
        <v>69.462064181800002</v>
      </c>
      <c r="I3165" s="9">
        <v>91.039530409199998</v>
      </c>
      <c r="J3165" s="9">
        <v>50.701188869399999</v>
      </c>
    </row>
    <row r="3166" spans="1:10" x14ac:dyDescent="0.25">
      <c r="A3166" t="s">
        <v>95</v>
      </c>
      <c r="B3166" t="s">
        <v>144</v>
      </c>
      <c r="C3166" s="7" t="s">
        <v>1</v>
      </c>
      <c r="D3166" t="s">
        <v>147</v>
      </c>
      <c r="E3166" t="s">
        <v>151</v>
      </c>
      <c r="F3166" t="s">
        <v>146</v>
      </c>
      <c r="G3166">
        <v>2016</v>
      </c>
      <c r="H3166" s="9">
        <v>4.8808885249900002E-3</v>
      </c>
      <c r="I3166" s="9">
        <v>5.7886623083099999E-3</v>
      </c>
      <c r="J3166" s="9">
        <v>4.18193958736E-3</v>
      </c>
    </row>
    <row r="3167" spans="1:10" x14ac:dyDescent="0.25">
      <c r="A3167" t="s">
        <v>95</v>
      </c>
      <c r="B3167" t="s">
        <v>144</v>
      </c>
      <c r="C3167" s="7" t="s">
        <v>3</v>
      </c>
      <c r="D3167" t="s">
        <v>147</v>
      </c>
      <c r="E3167" t="s">
        <v>151</v>
      </c>
      <c r="F3167" t="s">
        <v>146</v>
      </c>
      <c r="G3167">
        <v>2016</v>
      </c>
      <c r="H3167" s="9">
        <v>3.3845702969300001E-3</v>
      </c>
      <c r="I3167" s="9">
        <v>3.83194992096E-3</v>
      </c>
      <c r="J3167" s="9">
        <v>2.8846373913900001E-3</v>
      </c>
    </row>
    <row r="3168" spans="1:10" x14ac:dyDescent="0.25">
      <c r="A3168" t="s">
        <v>95</v>
      </c>
      <c r="B3168" t="s">
        <v>144</v>
      </c>
      <c r="C3168" s="7" t="s">
        <v>1</v>
      </c>
      <c r="D3168" t="s">
        <v>147</v>
      </c>
      <c r="E3168" t="s">
        <v>151</v>
      </c>
      <c r="F3168" t="s">
        <v>7</v>
      </c>
      <c r="G3168">
        <v>2016</v>
      </c>
      <c r="H3168" s="9">
        <v>131.46676392000001</v>
      </c>
      <c r="I3168" s="9">
        <v>166.13632978499999</v>
      </c>
      <c r="J3168" s="9">
        <v>97.163136530700001</v>
      </c>
    </row>
    <row r="3169" spans="1:10" x14ac:dyDescent="0.25">
      <c r="A3169" t="s">
        <v>95</v>
      </c>
      <c r="B3169" t="s">
        <v>144</v>
      </c>
      <c r="C3169" s="7" t="s">
        <v>3</v>
      </c>
      <c r="D3169" t="s">
        <v>147</v>
      </c>
      <c r="E3169" t="s">
        <v>151</v>
      </c>
      <c r="F3169" t="s">
        <v>7</v>
      </c>
      <c r="G3169">
        <v>2016</v>
      </c>
      <c r="H3169" s="9">
        <v>91.164154870399997</v>
      </c>
      <c r="I3169" s="9">
        <v>119.48308688100001</v>
      </c>
      <c r="J3169" s="9">
        <v>66.541803625399993</v>
      </c>
    </row>
    <row r="3170" spans="1:10" x14ac:dyDescent="0.25">
      <c r="A3170" t="s">
        <v>95</v>
      </c>
      <c r="B3170" t="s">
        <v>144</v>
      </c>
      <c r="C3170" s="7" t="s">
        <v>1</v>
      </c>
      <c r="D3170" t="s">
        <v>148</v>
      </c>
      <c r="E3170" t="s">
        <v>151</v>
      </c>
      <c r="F3170" t="s">
        <v>97</v>
      </c>
      <c r="G3170">
        <v>2016</v>
      </c>
      <c r="H3170" s="9">
        <v>51.749675131399997</v>
      </c>
      <c r="I3170" s="9">
        <v>65.415505596800003</v>
      </c>
      <c r="J3170" s="9">
        <v>37.546557517499998</v>
      </c>
    </row>
    <row r="3171" spans="1:10" x14ac:dyDescent="0.25">
      <c r="A3171" t="s">
        <v>95</v>
      </c>
      <c r="B3171" t="s">
        <v>144</v>
      </c>
      <c r="C3171" s="7" t="s">
        <v>3</v>
      </c>
      <c r="D3171" t="s">
        <v>148</v>
      </c>
      <c r="E3171" t="s">
        <v>151</v>
      </c>
      <c r="F3171" t="s">
        <v>97</v>
      </c>
      <c r="G3171">
        <v>2016</v>
      </c>
      <c r="H3171" s="9">
        <v>45.002228997800003</v>
      </c>
      <c r="I3171" s="9">
        <v>56.856236897800002</v>
      </c>
      <c r="J3171" s="9">
        <v>33.4535352535</v>
      </c>
    </row>
    <row r="3172" spans="1:10" x14ac:dyDescent="0.25">
      <c r="A3172" t="s">
        <v>95</v>
      </c>
      <c r="B3172" t="s">
        <v>144</v>
      </c>
      <c r="C3172" s="7" t="s">
        <v>1</v>
      </c>
      <c r="D3172" t="s">
        <v>148</v>
      </c>
      <c r="E3172" t="s">
        <v>151</v>
      </c>
      <c r="F3172" t="s">
        <v>146</v>
      </c>
      <c r="G3172">
        <v>2016</v>
      </c>
      <c r="H3172" s="9">
        <v>4.8181892513500003E-3</v>
      </c>
      <c r="I3172" s="9">
        <v>5.8113501275199996E-3</v>
      </c>
      <c r="J3172" s="9">
        <v>3.9076047859599996E-3</v>
      </c>
    </row>
    <row r="3173" spans="1:10" x14ac:dyDescent="0.25">
      <c r="A3173" t="s">
        <v>95</v>
      </c>
      <c r="B3173" t="s">
        <v>144</v>
      </c>
      <c r="C3173" s="7" t="s">
        <v>3</v>
      </c>
      <c r="D3173" t="s">
        <v>148</v>
      </c>
      <c r="E3173" t="s">
        <v>151</v>
      </c>
      <c r="F3173" t="s">
        <v>146</v>
      </c>
      <c r="G3173">
        <v>2016</v>
      </c>
      <c r="H3173" s="9">
        <v>2.7827808264E-3</v>
      </c>
      <c r="I3173" s="9">
        <v>3.2825143405499999E-3</v>
      </c>
      <c r="J3173" s="9">
        <v>2.3216069738399999E-3</v>
      </c>
    </row>
    <row r="3174" spans="1:10" x14ac:dyDescent="0.25">
      <c r="A3174" t="s">
        <v>95</v>
      </c>
      <c r="B3174" t="s">
        <v>144</v>
      </c>
      <c r="C3174" s="7" t="s">
        <v>1</v>
      </c>
      <c r="D3174" t="s">
        <v>148</v>
      </c>
      <c r="E3174" t="s">
        <v>151</v>
      </c>
      <c r="F3174" t="s">
        <v>7</v>
      </c>
      <c r="G3174">
        <v>2016</v>
      </c>
      <c r="H3174" s="9">
        <v>146.312654326</v>
      </c>
      <c r="I3174" s="9">
        <v>184.95026748699999</v>
      </c>
      <c r="J3174" s="9">
        <v>106.155960925999</v>
      </c>
    </row>
    <row r="3175" spans="1:10" x14ac:dyDescent="0.25">
      <c r="A3175" t="s">
        <v>95</v>
      </c>
      <c r="B3175" t="s">
        <v>144</v>
      </c>
      <c r="C3175" s="7" t="s">
        <v>3</v>
      </c>
      <c r="D3175" t="s">
        <v>148</v>
      </c>
      <c r="E3175" t="s">
        <v>151</v>
      </c>
      <c r="F3175" t="s">
        <v>7</v>
      </c>
      <c r="G3175">
        <v>2016</v>
      </c>
      <c r="H3175" s="9">
        <v>84.294457730600001</v>
      </c>
      <c r="I3175" s="9">
        <v>106.498406070999</v>
      </c>
      <c r="J3175" s="9">
        <v>62.662398644699998</v>
      </c>
    </row>
    <row r="3176" spans="1:10" x14ac:dyDescent="0.25">
      <c r="A3176" t="s">
        <v>95</v>
      </c>
      <c r="B3176" t="s">
        <v>144</v>
      </c>
      <c r="C3176" s="7" t="s">
        <v>1</v>
      </c>
      <c r="D3176" t="s">
        <v>149</v>
      </c>
      <c r="E3176" t="s">
        <v>151</v>
      </c>
      <c r="F3176" t="s">
        <v>97</v>
      </c>
      <c r="G3176">
        <v>2016</v>
      </c>
      <c r="H3176" s="9">
        <v>20.697627715900001</v>
      </c>
      <c r="I3176" s="9">
        <v>26.046032033900001</v>
      </c>
      <c r="J3176" s="9">
        <v>15.2772633751</v>
      </c>
    </row>
    <row r="3177" spans="1:10" x14ac:dyDescent="0.25">
      <c r="A3177" t="s">
        <v>95</v>
      </c>
      <c r="B3177" t="s">
        <v>144</v>
      </c>
      <c r="C3177" s="7" t="s">
        <v>3</v>
      </c>
      <c r="D3177" t="s">
        <v>149</v>
      </c>
      <c r="E3177" t="s">
        <v>151</v>
      </c>
      <c r="F3177" t="s">
        <v>97</v>
      </c>
      <c r="G3177">
        <v>2016</v>
      </c>
      <c r="H3177" s="9">
        <v>27.693412603799999</v>
      </c>
      <c r="I3177" s="9">
        <v>35.338248547500001</v>
      </c>
      <c r="J3177" s="9">
        <v>20.490286868599998</v>
      </c>
    </row>
    <row r="3178" spans="1:10" x14ac:dyDescent="0.25">
      <c r="A3178" t="s">
        <v>95</v>
      </c>
      <c r="B3178" t="s">
        <v>144</v>
      </c>
      <c r="C3178" s="7" t="s">
        <v>1</v>
      </c>
      <c r="D3178" t="s">
        <v>149</v>
      </c>
      <c r="E3178" t="s">
        <v>151</v>
      </c>
      <c r="F3178" t="s">
        <v>146</v>
      </c>
      <c r="G3178">
        <v>2016</v>
      </c>
      <c r="H3178" s="9">
        <v>4.2074036828300002E-3</v>
      </c>
      <c r="I3178" s="9">
        <v>5.0877692414799999E-3</v>
      </c>
      <c r="J3178" s="9">
        <v>3.3780604773800001E-3</v>
      </c>
    </row>
    <row r="3179" spans="1:10" x14ac:dyDescent="0.25">
      <c r="A3179" t="s">
        <v>95</v>
      </c>
      <c r="B3179" t="s">
        <v>144</v>
      </c>
      <c r="C3179" s="7" t="s">
        <v>3</v>
      </c>
      <c r="D3179" t="s">
        <v>149</v>
      </c>
      <c r="E3179" t="s">
        <v>151</v>
      </c>
      <c r="F3179" t="s">
        <v>146</v>
      </c>
      <c r="G3179">
        <v>2016</v>
      </c>
      <c r="H3179" s="9">
        <v>2.6529358112600001E-3</v>
      </c>
      <c r="I3179" s="9">
        <v>3.1347962261100001E-3</v>
      </c>
      <c r="J3179" s="9">
        <v>2.1913758296999999E-3</v>
      </c>
    </row>
    <row r="3180" spans="1:10" x14ac:dyDescent="0.25">
      <c r="A3180" t="s">
        <v>95</v>
      </c>
      <c r="B3180" t="s">
        <v>144</v>
      </c>
      <c r="C3180" s="7" t="s">
        <v>1</v>
      </c>
      <c r="D3180" t="s">
        <v>149</v>
      </c>
      <c r="E3180" t="s">
        <v>151</v>
      </c>
      <c r="F3180" t="s">
        <v>7</v>
      </c>
      <c r="G3180">
        <v>2016</v>
      </c>
      <c r="H3180" s="9">
        <v>140.27894995</v>
      </c>
      <c r="I3180" s="9">
        <v>176.527961283</v>
      </c>
      <c r="J3180" s="9">
        <v>103.542226857</v>
      </c>
    </row>
    <row r="3181" spans="1:10" x14ac:dyDescent="0.25">
      <c r="A3181" t="s">
        <v>95</v>
      </c>
      <c r="B3181" t="s">
        <v>144</v>
      </c>
      <c r="C3181" s="7" t="s">
        <v>3</v>
      </c>
      <c r="D3181" t="s">
        <v>149</v>
      </c>
      <c r="E3181" t="s">
        <v>151</v>
      </c>
      <c r="F3181" t="s">
        <v>7</v>
      </c>
      <c r="G3181">
        <v>2016</v>
      </c>
      <c r="H3181" s="9">
        <v>89.251216572499999</v>
      </c>
      <c r="I3181" s="9">
        <v>113.889238554</v>
      </c>
      <c r="J3181" s="9">
        <v>66.036752389499995</v>
      </c>
    </row>
    <row r="3182" spans="1:10" x14ac:dyDescent="0.25">
      <c r="A3182" t="s">
        <v>95</v>
      </c>
      <c r="B3182" t="s">
        <v>144</v>
      </c>
      <c r="C3182" s="7" t="s">
        <v>1</v>
      </c>
      <c r="D3182" t="s">
        <v>150</v>
      </c>
      <c r="E3182" t="s">
        <v>151</v>
      </c>
      <c r="F3182" t="s">
        <v>97</v>
      </c>
      <c r="G3182">
        <v>2016</v>
      </c>
      <c r="H3182" s="9">
        <v>3.7649365159800001</v>
      </c>
      <c r="I3182" s="9">
        <v>4.7672427757099998</v>
      </c>
      <c r="J3182" s="9">
        <v>2.7524238369599998</v>
      </c>
    </row>
    <row r="3183" spans="1:10" x14ac:dyDescent="0.25">
      <c r="A3183" t="s">
        <v>95</v>
      </c>
      <c r="B3183" t="s">
        <v>144</v>
      </c>
      <c r="C3183" s="7" t="s">
        <v>3</v>
      </c>
      <c r="D3183" t="s">
        <v>150</v>
      </c>
      <c r="E3183" t="s">
        <v>151</v>
      </c>
      <c r="F3183" t="s">
        <v>97</v>
      </c>
      <c r="G3183">
        <v>2016</v>
      </c>
      <c r="H3183" s="9">
        <v>9.3775275557600004</v>
      </c>
      <c r="I3183" s="9">
        <v>11.8117541867</v>
      </c>
      <c r="J3183" s="9">
        <v>7.0015984195199996</v>
      </c>
    </row>
    <row r="3184" spans="1:10" x14ac:dyDescent="0.25">
      <c r="A3184" t="s">
        <v>95</v>
      </c>
      <c r="B3184" t="s">
        <v>144</v>
      </c>
      <c r="C3184" s="7" t="s">
        <v>1</v>
      </c>
      <c r="D3184" t="s">
        <v>150</v>
      </c>
      <c r="E3184" t="s">
        <v>151</v>
      </c>
      <c r="F3184" t="s">
        <v>146</v>
      </c>
      <c r="G3184">
        <v>2016</v>
      </c>
      <c r="H3184" s="9">
        <v>3.9938914544200002E-3</v>
      </c>
      <c r="I3184" s="9">
        <v>4.8042149666599997E-3</v>
      </c>
      <c r="J3184" s="9">
        <v>3.2082164839899998E-3</v>
      </c>
    </row>
    <row r="3185" spans="1:10" x14ac:dyDescent="0.25">
      <c r="A3185" t="s">
        <v>95</v>
      </c>
      <c r="B3185" t="s">
        <v>144</v>
      </c>
      <c r="C3185" s="7" t="s">
        <v>3</v>
      </c>
      <c r="D3185" t="s">
        <v>150</v>
      </c>
      <c r="E3185" t="s">
        <v>151</v>
      </c>
      <c r="F3185" t="s">
        <v>146</v>
      </c>
      <c r="G3185">
        <v>2016</v>
      </c>
      <c r="H3185" s="9">
        <v>2.87907478993E-3</v>
      </c>
      <c r="I3185" s="9">
        <v>3.3965262239299999E-3</v>
      </c>
      <c r="J3185" s="9">
        <v>2.3554385735900002E-3</v>
      </c>
    </row>
    <row r="3186" spans="1:10" x14ac:dyDescent="0.25">
      <c r="A3186" t="s">
        <v>95</v>
      </c>
      <c r="B3186" t="s">
        <v>144</v>
      </c>
      <c r="C3186" s="7" t="s">
        <v>1</v>
      </c>
      <c r="D3186" t="s">
        <v>150</v>
      </c>
      <c r="E3186" t="s">
        <v>151</v>
      </c>
      <c r="F3186" t="s">
        <v>7</v>
      </c>
      <c r="G3186">
        <v>2016</v>
      </c>
      <c r="H3186" s="9">
        <v>138.28130691999999</v>
      </c>
      <c r="I3186" s="9">
        <v>175.094734966</v>
      </c>
      <c r="J3186" s="9">
        <v>101.093010136</v>
      </c>
    </row>
    <row r="3187" spans="1:10" x14ac:dyDescent="0.25">
      <c r="A3187" t="s">
        <v>95</v>
      </c>
      <c r="B3187" t="s">
        <v>144</v>
      </c>
      <c r="C3187" s="7" t="s">
        <v>3</v>
      </c>
      <c r="D3187" t="s">
        <v>150</v>
      </c>
      <c r="E3187" t="s">
        <v>151</v>
      </c>
      <c r="F3187" t="s">
        <v>7</v>
      </c>
      <c r="G3187">
        <v>2016</v>
      </c>
      <c r="H3187" s="9">
        <v>102.70454938</v>
      </c>
      <c r="I3187" s="9">
        <v>129.364684232</v>
      </c>
      <c r="J3187" s="9">
        <v>76.6829003</v>
      </c>
    </row>
    <row r="3188" spans="1:10" x14ac:dyDescent="0.25">
      <c r="A3188" t="s">
        <v>95</v>
      </c>
      <c r="B3188" t="s">
        <v>144</v>
      </c>
      <c r="C3188" s="7" t="s">
        <v>1</v>
      </c>
      <c r="D3188" t="s">
        <v>145</v>
      </c>
      <c r="E3188" t="s">
        <v>34</v>
      </c>
      <c r="F3188" t="s">
        <v>97</v>
      </c>
      <c r="G3188">
        <v>2016</v>
      </c>
      <c r="H3188" s="9">
        <v>0</v>
      </c>
      <c r="I3188" s="9">
        <v>0</v>
      </c>
      <c r="J3188" s="9">
        <v>0</v>
      </c>
    </row>
    <row r="3189" spans="1:10" x14ac:dyDescent="0.25">
      <c r="A3189" t="s">
        <v>95</v>
      </c>
      <c r="B3189" t="s">
        <v>144</v>
      </c>
      <c r="C3189" s="7" t="s">
        <v>3</v>
      </c>
      <c r="D3189" t="s">
        <v>145</v>
      </c>
      <c r="E3189" t="s">
        <v>34</v>
      </c>
      <c r="F3189" t="s">
        <v>97</v>
      </c>
      <c r="G3189">
        <v>2016</v>
      </c>
      <c r="H3189" s="9">
        <v>0</v>
      </c>
      <c r="I3189" s="9">
        <v>0</v>
      </c>
      <c r="J3189" s="9">
        <v>0</v>
      </c>
    </row>
    <row r="3190" spans="1:10" x14ac:dyDescent="0.25">
      <c r="A3190" t="s">
        <v>95</v>
      </c>
      <c r="B3190" t="s">
        <v>144</v>
      </c>
      <c r="C3190" s="7" t="s">
        <v>1</v>
      </c>
      <c r="D3190" t="s">
        <v>145</v>
      </c>
      <c r="E3190" t="s">
        <v>34</v>
      </c>
      <c r="F3190" t="s">
        <v>146</v>
      </c>
      <c r="G3190">
        <v>2016</v>
      </c>
      <c r="H3190" s="9">
        <v>0</v>
      </c>
      <c r="I3190" s="9">
        <v>0</v>
      </c>
      <c r="J3190" s="9">
        <v>0</v>
      </c>
    </row>
    <row r="3191" spans="1:10" x14ac:dyDescent="0.25">
      <c r="A3191" t="s">
        <v>95</v>
      </c>
      <c r="B3191" t="s">
        <v>144</v>
      </c>
      <c r="C3191" s="7" t="s">
        <v>3</v>
      </c>
      <c r="D3191" t="s">
        <v>145</v>
      </c>
      <c r="E3191" t="s">
        <v>34</v>
      </c>
      <c r="F3191" t="s">
        <v>146</v>
      </c>
      <c r="G3191">
        <v>2016</v>
      </c>
      <c r="H3191" s="9">
        <v>0</v>
      </c>
      <c r="I3191" s="9">
        <v>0</v>
      </c>
      <c r="J3191" s="9">
        <v>0</v>
      </c>
    </row>
    <row r="3192" spans="1:10" x14ac:dyDescent="0.25">
      <c r="A3192" t="s">
        <v>95</v>
      </c>
      <c r="B3192" t="s">
        <v>144</v>
      </c>
      <c r="C3192" s="7" t="s">
        <v>1</v>
      </c>
      <c r="D3192" t="s">
        <v>145</v>
      </c>
      <c r="E3192" t="s">
        <v>34</v>
      </c>
      <c r="F3192" t="s">
        <v>7</v>
      </c>
      <c r="G3192">
        <v>2016</v>
      </c>
      <c r="H3192" s="9">
        <v>0</v>
      </c>
      <c r="I3192" s="9">
        <v>0</v>
      </c>
      <c r="J3192" s="9">
        <v>0</v>
      </c>
    </row>
    <row r="3193" spans="1:10" x14ac:dyDescent="0.25">
      <c r="A3193" t="s">
        <v>95</v>
      </c>
      <c r="B3193" t="s">
        <v>144</v>
      </c>
      <c r="C3193" s="7" t="s">
        <v>3</v>
      </c>
      <c r="D3193" t="s">
        <v>145</v>
      </c>
      <c r="E3193" t="s">
        <v>34</v>
      </c>
      <c r="F3193" t="s">
        <v>7</v>
      </c>
      <c r="G3193">
        <v>2016</v>
      </c>
      <c r="H3193" s="9">
        <v>0</v>
      </c>
      <c r="I3193" s="9">
        <v>0</v>
      </c>
      <c r="J3193" s="9">
        <v>0</v>
      </c>
    </row>
    <row r="3194" spans="1:10" x14ac:dyDescent="0.25">
      <c r="A3194" t="s">
        <v>95</v>
      </c>
      <c r="B3194" t="s">
        <v>144</v>
      </c>
      <c r="C3194" s="7" t="s">
        <v>1</v>
      </c>
      <c r="D3194" t="s">
        <v>14</v>
      </c>
      <c r="E3194" t="s">
        <v>34</v>
      </c>
      <c r="F3194" t="s">
        <v>97</v>
      </c>
      <c r="G3194">
        <v>2016</v>
      </c>
      <c r="H3194" s="9">
        <v>0</v>
      </c>
      <c r="I3194" s="9">
        <v>0</v>
      </c>
      <c r="J3194" s="9">
        <v>0</v>
      </c>
    </row>
    <row r="3195" spans="1:10" x14ac:dyDescent="0.25">
      <c r="A3195" t="s">
        <v>95</v>
      </c>
      <c r="B3195" t="s">
        <v>144</v>
      </c>
      <c r="C3195" s="7" t="s">
        <v>3</v>
      </c>
      <c r="D3195" t="s">
        <v>14</v>
      </c>
      <c r="E3195" t="s">
        <v>34</v>
      </c>
      <c r="F3195" t="s">
        <v>97</v>
      </c>
      <c r="G3195">
        <v>2016</v>
      </c>
      <c r="H3195" s="9">
        <v>0</v>
      </c>
      <c r="I3195" s="9">
        <v>0</v>
      </c>
      <c r="J3195" s="9">
        <v>0</v>
      </c>
    </row>
    <row r="3196" spans="1:10" x14ac:dyDescent="0.25">
      <c r="A3196" t="s">
        <v>95</v>
      </c>
      <c r="B3196" t="s">
        <v>144</v>
      </c>
      <c r="C3196" s="7" t="s">
        <v>1</v>
      </c>
      <c r="D3196" t="s">
        <v>14</v>
      </c>
      <c r="E3196" t="s">
        <v>34</v>
      </c>
      <c r="F3196" t="s">
        <v>146</v>
      </c>
      <c r="G3196">
        <v>2016</v>
      </c>
      <c r="H3196" s="9">
        <v>0</v>
      </c>
      <c r="I3196" s="9">
        <v>0</v>
      </c>
      <c r="J3196" s="9">
        <v>0</v>
      </c>
    </row>
    <row r="3197" spans="1:10" x14ac:dyDescent="0.25">
      <c r="A3197" t="s">
        <v>95</v>
      </c>
      <c r="B3197" t="s">
        <v>144</v>
      </c>
      <c r="C3197" s="7" t="s">
        <v>3</v>
      </c>
      <c r="D3197" t="s">
        <v>14</v>
      </c>
      <c r="E3197" t="s">
        <v>34</v>
      </c>
      <c r="F3197" t="s">
        <v>146</v>
      </c>
      <c r="G3197">
        <v>2016</v>
      </c>
      <c r="H3197" s="9">
        <v>0</v>
      </c>
      <c r="I3197" s="9">
        <v>0</v>
      </c>
      <c r="J3197" s="9">
        <v>0</v>
      </c>
    </row>
    <row r="3198" spans="1:10" x14ac:dyDescent="0.25">
      <c r="A3198" t="s">
        <v>95</v>
      </c>
      <c r="B3198" t="s">
        <v>144</v>
      </c>
      <c r="C3198" s="7" t="s">
        <v>1</v>
      </c>
      <c r="D3198" t="s">
        <v>14</v>
      </c>
      <c r="E3198" t="s">
        <v>34</v>
      </c>
      <c r="F3198" t="s">
        <v>7</v>
      </c>
      <c r="G3198">
        <v>2016</v>
      </c>
      <c r="H3198" s="9">
        <v>0</v>
      </c>
      <c r="I3198" s="9">
        <v>0</v>
      </c>
      <c r="J3198" s="9">
        <v>0</v>
      </c>
    </row>
    <row r="3199" spans="1:10" x14ac:dyDescent="0.25">
      <c r="A3199" t="s">
        <v>95</v>
      </c>
      <c r="B3199" t="s">
        <v>144</v>
      </c>
      <c r="C3199" s="7" t="s">
        <v>3</v>
      </c>
      <c r="D3199" t="s">
        <v>14</v>
      </c>
      <c r="E3199" t="s">
        <v>34</v>
      </c>
      <c r="F3199" t="s">
        <v>7</v>
      </c>
      <c r="G3199">
        <v>2016</v>
      </c>
      <c r="H3199" s="9">
        <v>0</v>
      </c>
      <c r="I3199" s="9">
        <v>0</v>
      </c>
      <c r="J3199" s="9">
        <v>0</v>
      </c>
    </row>
    <row r="3200" spans="1:10" x14ac:dyDescent="0.25">
      <c r="A3200" t="s">
        <v>95</v>
      </c>
      <c r="B3200" t="s">
        <v>144</v>
      </c>
      <c r="C3200" s="7" t="s">
        <v>1</v>
      </c>
      <c r="D3200" t="s">
        <v>15</v>
      </c>
      <c r="E3200" t="s">
        <v>34</v>
      </c>
      <c r="F3200" t="s">
        <v>97</v>
      </c>
      <c r="G3200">
        <v>2016</v>
      </c>
      <c r="H3200" s="9">
        <v>0</v>
      </c>
      <c r="I3200" s="9">
        <v>0</v>
      </c>
      <c r="J3200" s="9">
        <v>0</v>
      </c>
    </row>
    <row r="3201" spans="1:10" x14ac:dyDescent="0.25">
      <c r="A3201" t="s">
        <v>95</v>
      </c>
      <c r="B3201" t="s">
        <v>144</v>
      </c>
      <c r="C3201" s="7" t="s">
        <v>3</v>
      </c>
      <c r="D3201" t="s">
        <v>15</v>
      </c>
      <c r="E3201" t="s">
        <v>34</v>
      </c>
      <c r="F3201" t="s">
        <v>97</v>
      </c>
      <c r="G3201">
        <v>2016</v>
      </c>
      <c r="H3201" s="9">
        <v>0</v>
      </c>
      <c r="I3201" s="9">
        <v>0</v>
      </c>
      <c r="J3201" s="9">
        <v>0</v>
      </c>
    </row>
    <row r="3202" spans="1:10" x14ac:dyDescent="0.25">
      <c r="A3202" t="s">
        <v>95</v>
      </c>
      <c r="B3202" t="s">
        <v>144</v>
      </c>
      <c r="C3202" s="7" t="s">
        <v>1</v>
      </c>
      <c r="D3202" t="s">
        <v>15</v>
      </c>
      <c r="E3202" t="s">
        <v>34</v>
      </c>
      <c r="F3202" t="s">
        <v>146</v>
      </c>
      <c r="G3202">
        <v>2016</v>
      </c>
      <c r="H3202" s="9">
        <v>0</v>
      </c>
      <c r="I3202" s="9">
        <v>0</v>
      </c>
      <c r="J3202" s="9">
        <v>0</v>
      </c>
    </row>
    <row r="3203" spans="1:10" x14ac:dyDescent="0.25">
      <c r="A3203" t="s">
        <v>95</v>
      </c>
      <c r="B3203" t="s">
        <v>144</v>
      </c>
      <c r="C3203" s="7" t="s">
        <v>3</v>
      </c>
      <c r="D3203" t="s">
        <v>15</v>
      </c>
      <c r="E3203" t="s">
        <v>34</v>
      </c>
      <c r="F3203" t="s">
        <v>146</v>
      </c>
      <c r="G3203">
        <v>2016</v>
      </c>
      <c r="H3203" s="9">
        <v>0</v>
      </c>
      <c r="I3203" s="9">
        <v>0</v>
      </c>
      <c r="J3203" s="9">
        <v>0</v>
      </c>
    </row>
    <row r="3204" spans="1:10" x14ac:dyDescent="0.25">
      <c r="A3204" t="s">
        <v>95</v>
      </c>
      <c r="B3204" t="s">
        <v>144</v>
      </c>
      <c r="C3204" s="7" t="s">
        <v>1</v>
      </c>
      <c r="D3204" t="s">
        <v>15</v>
      </c>
      <c r="E3204" t="s">
        <v>34</v>
      </c>
      <c r="F3204" t="s">
        <v>7</v>
      </c>
      <c r="G3204">
        <v>2016</v>
      </c>
      <c r="H3204" s="9">
        <v>0</v>
      </c>
      <c r="I3204" s="9">
        <v>0</v>
      </c>
      <c r="J3204" s="9">
        <v>0</v>
      </c>
    </row>
    <row r="3205" spans="1:10" x14ac:dyDescent="0.25">
      <c r="A3205" t="s">
        <v>95</v>
      </c>
      <c r="B3205" t="s">
        <v>144</v>
      </c>
      <c r="C3205" s="7" t="s">
        <v>3</v>
      </c>
      <c r="D3205" t="s">
        <v>15</v>
      </c>
      <c r="E3205" t="s">
        <v>34</v>
      </c>
      <c r="F3205" t="s">
        <v>7</v>
      </c>
      <c r="G3205">
        <v>2016</v>
      </c>
      <c r="H3205" s="9">
        <v>0</v>
      </c>
      <c r="I3205" s="9">
        <v>0</v>
      </c>
      <c r="J3205" s="9">
        <v>0</v>
      </c>
    </row>
    <row r="3206" spans="1:10" x14ac:dyDescent="0.25">
      <c r="A3206" t="s">
        <v>95</v>
      </c>
      <c r="B3206" t="s">
        <v>144</v>
      </c>
      <c r="C3206" s="7" t="s">
        <v>1</v>
      </c>
      <c r="D3206" t="s">
        <v>16</v>
      </c>
      <c r="E3206" t="s">
        <v>34</v>
      </c>
      <c r="F3206" t="s">
        <v>97</v>
      </c>
      <c r="G3206">
        <v>2016</v>
      </c>
      <c r="H3206" s="9">
        <v>6.3529830888900005E-2</v>
      </c>
      <c r="I3206" s="9">
        <v>8.5228612813899998E-2</v>
      </c>
      <c r="J3206" s="9">
        <v>4.4768755028399998E-2</v>
      </c>
    </row>
    <row r="3207" spans="1:10" x14ac:dyDescent="0.25">
      <c r="A3207" t="s">
        <v>95</v>
      </c>
      <c r="B3207" t="s">
        <v>144</v>
      </c>
      <c r="C3207" s="7" t="s">
        <v>3</v>
      </c>
      <c r="D3207" t="s">
        <v>16</v>
      </c>
      <c r="E3207" t="s">
        <v>34</v>
      </c>
      <c r="F3207" t="s">
        <v>97</v>
      </c>
      <c r="G3207">
        <v>2016</v>
      </c>
      <c r="H3207" s="9">
        <v>0.19462058300900001</v>
      </c>
      <c r="I3207" s="9">
        <v>0.26574830784499998</v>
      </c>
      <c r="J3207" s="9">
        <v>0.13633551952299999</v>
      </c>
    </row>
    <row r="3208" spans="1:10" x14ac:dyDescent="0.25">
      <c r="A3208" t="s">
        <v>95</v>
      </c>
      <c r="B3208" t="s">
        <v>144</v>
      </c>
      <c r="C3208" s="7" t="s">
        <v>1</v>
      </c>
      <c r="D3208" t="s">
        <v>16</v>
      </c>
      <c r="E3208" t="s">
        <v>34</v>
      </c>
      <c r="F3208" t="s">
        <v>146</v>
      </c>
      <c r="G3208">
        <v>2016</v>
      </c>
      <c r="H3208" s="9">
        <v>3.2024573054000002E-6</v>
      </c>
      <c r="I3208" s="9">
        <v>3.5380200434299999E-6</v>
      </c>
      <c r="J3208" s="9">
        <v>2.8962704364400002E-6</v>
      </c>
    </row>
    <row r="3209" spans="1:10" x14ac:dyDescent="0.25">
      <c r="A3209" t="s">
        <v>95</v>
      </c>
      <c r="B3209" t="s">
        <v>144</v>
      </c>
      <c r="C3209" s="7" t="s">
        <v>3</v>
      </c>
      <c r="D3209" t="s">
        <v>16</v>
      </c>
      <c r="E3209" t="s">
        <v>34</v>
      </c>
      <c r="F3209" t="s">
        <v>146</v>
      </c>
      <c r="G3209">
        <v>2016</v>
      </c>
      <c r="H3209" s="9">
        <v>9.1028037264599995E-6</v>
      </c>
      <c r="I3209" s="9">
        <v>1.02577976912E-5</v>
      </c>
      <c r="J3209" s="9">
        <v>8.0041835493599999E-6</v>
      </c>
    </row>
    <row r="3210" spans="1:10" x14ac:dyDescent="0.25">
      <c r="A3210" t="s">
        <v>95</v>
      </c>
      <c r="B3210" t="s">
        <v>144</v>
      </c>
      <c r="C3210" s="7" t="s">
        <v>1</v>
      </c>
      <c r="D3210" t="s">
        <v>16</v>
      </c>
      <c r="E3210" t="s">
        <v>34</v>
      </c>
      <c r="F3210" t="s">
        <v>7</v>
      </c>
      <c r="G3210">
        <v>2016</v>
      </c>
      <c r="H3210" s="9">
        <v>2.5631210029300001E-2</v>
      </c>
      <c r="I3210" s="9">
        <v>3.4385617669299998E-2</v>
      </c>
      <c r="J3210" s="9">
        <v>1.8062024513999901E-2</v>
      </c>
    </row>
    <row r="3211" spans="1:10" x14ac:dyDescent="0.25">
      <c r="A3211" t="s">
        <v>95</v>
      </c>
      <c r="B3211" t="s">
        <v>144</v>
      </c>
      <c r="C3211" s="7" t="s">
        <v>3</v>
      </c>
      <c r="D3211" t="s">
        <v>16</v>
      </c>
      <c r="E3211" t="s">
        <v>34</v>
      </c>
      <c r="F3211" t="s">
        <v>7</v>
      </c>
      <c r="G3211">
        <v>2016</v>
      </c>
      <c r="H3211" s="9">
        <v>8.35556620951E-2</v>
      </c>
      <c r="I3211" s="9">
        <v>0.114092638452</v>
      </c>
      <c r="J3211" s="9">
        <v>5.8532373219399997E-2</v>
      </c>
    </row>
    <row r="3212" spans="1:10" x14ac:dyDescent="0.25">
      <c r="A3212" t="s">
        <v>95</v>
      </c>
      <c r="B3212" t="s">
        <v>144</v>
      </c>
      <c r="C3212" s="7" t="s">
        <v>1</v>
      </c>
      <c r="D3212" t="s">
        <v>17</v>
      </c>
      <c r="E3212" t="s">
        <v>34</v>
      </c>
      <c r="F3212" t="s">
        <v>97</v>
      </c>
      <c r="G3212">
        <v>2016</v>
      </c>
      <c r="H3212" s="9">
        <v>0.107138847461</v>
      </c>
      <c r="I3212" s="9">
        <v>0.14628415612099999</v>
      </c>
      <c r="J3212" s="9">
        <v>7.4538126673900001E-2</v>
      </c>
    </row>
    <row r="3213" spans="1:10" x14ac:dyDescent="0.25">
      <c r="A3213" t="s">
        <v>95</v>
      </c>
      <c r="B3213" t="s">
        <v>144</v>
      </c>
      <c r="C3213" s="7" t="s">
        <v>3</v>
      </c>
      <c r="D3213" t="s">
        <v>17</v>
      </c>
      <c r="E3213" t="s">
        <v>34</v>
      </c>
      <c r="F3213" t="s">
        <v>97</v>
      </c>
      <c r="G3213">
        <v>2016</v>
      </c>
      <c r="H3213" s="9">
        <v>1.5822557669599999</v>
      </c>
      <c r="I3213" s="9">
        <v>2.1933728435400002</v>
      </c>
      <c r="J3213" s="9">
        <v>1.09850011808</v>
      </c>
    </row>
    <row r="3214" spans="1:10" x14ac:dyDescent="0.25">
      <c r="A3214" t="s">
        <v>95</v>
      </c>
      <c r="B3214" t="s">
        <v>144</v>
      </c>
      <c r="C3214" s="7" t="s">
        <v>1</v>
      </c>
      <c r="D3214" t="s">
        <v>17</v>
      </c>
      <c r="E3214" t="s">
        <v>34</v>
      </c>
      <c r="F3214" t="s">
        <v>146</v>
      </c>
      <c r="G3214">
        <v>2016</v>
      </c>
      <c r="H3214" s="9">
        <v>4.2828935811299997E-6</v>
      </c>
      <c r="I3214" s="9">
        <v>4.9522122727100002E-6</v>
      </c>
      <c r="J3214" s="9">
        <v>3.6971435274899998E-6</v>
      </c>
    </row>
    <row r="3215" spans="1:10" x14ac:dyDescent="0.25">
      <c r="A3215" t="s">
        <v>95</v>
      </c>
      <c r="B3215" t="s">
        <v>144</v>
      </c>
      <c r="C3215" s="7" t="s">
        <v>3</v>
      </c>
      <c r="D3215" t="s">
        <v>17</v>
      </c>
      <c r="E3215" t="s">
        <v>34</v>
      </c>
      <c r="F3215" t="s">
        <v>146</v>
      </c>
      <c r="G3215">
        <v>2016</v>
      </c>
      <c r="H3215" s="9">
        <v>4.9339650672299999E-5</v>
      </c>
      <c r="I3215" s="9">
        <v>5.8090954015300001E-5</v>
      </c>
      <c r="J3215" s="9">
        <v>4.1520197230899997E-5</v>
      </c>
    </row>
    <row r="3216" spans="1:10" x14ac:dyDescent="0.25">
      <c r="A3216" t="s">
        <v>95</v>
      </c>
      <c r="B3216" t="s">
        <v>144</v>
      </c>
      <c r="C3216" s="7" t="s">
        <v>1</v>
      </c>
      <c r="D3216" t="s">
        <v>17</v>
      </c>
      <c r="E3216" t="s">
        <v>34</v>
      </c>
      <c r="F3216" t="s">
        <v>7</v>
      </c>
      <c r="G3216">
        <v>2016</v>
      </c>
      <c r="H3216" s="9">
        <v>3.6332261739100001E-2</v>
      </c>
      <c r="I3216" s="9">
        <v>4.9606976128800002E-2</v>
      </c>
      <c r="J3216" s="9">
        <v>2.52769074153E-2</v>
      </c>
    </row>
    <row r="3217" spans="1:10" x14ac:dyDescent="0.25">
      <c r="A3217" t="s">
        <v>95</v>
      </c>
      <c r="B3217" t="s">
        <v>144</v>
      </c>
      <c r="C3217" s="7" t="s">
        <v>3</v>
      </c>
      <c r="D3217" t="s">
        <v>17</v>
      </c>
      <c r="E3217" t="s">
        <v>34</v>
      </c>
      <c r="F3217" t="s">
        <v>7</v>
      </c>
      <c r="G3217">
        <v>2016</v>
      </c>
      <c r="H3217" s="9">
        <v>0.525308621064</v>
      </c>
      <c r="I3217" s="9">
        <v>0.72819937710600002</v>
      </c>
      <c r="J3217" s="9">
        <v>0.36470183539200002</v>
      </c>
    </row>
    <row r="3218" spans="1:10" x14ac:dyDescent="0.25">
      <c r="A3218" t="s">
        <v>95</v>
      </c>
      <c r="B3218" t="s">
        <v>144</v>
      </c>
      <c r="C3218" s="7" t="s">
        <v>1</v>
      </c>
      <c r="D3218" t="s">
        <v>18</v>
      </c>
      <c r="E3218" t="s">
        <v>34</v>
      </c>
      <c r="F3218" t="s">
        <v>97</v>
      </c>
      <c r="G3218">
        <v>2016</v>
      </c>
      <c r="H3218" s="9">
        <v>0.20947237021199999</v>
      </c>
      <c r="I3218" s="9">
        <v>0.29470533286700001</v>
      </c>
      <c r="J3218" s="9">
        <v>0.14457217977699999</v>
      </c>
    </row>
    <row r="3219" spans="1:10" x14ac:dyDescent="0.25">
      <c r="A3219" t="s">
        <v>95</v>
      </c>
      <c r="B3219" t="s">
        <v>144</v>
      </c>
      <c r="C3219" s="7" t="s">
        <v>3</v>
      </c>
      <c r="D3219" t="s">
        <v>18</v>
      </c>
      <c r="E3219" t="s">
        <v>34</v>
      </c>
      <c r="F3219" t="s">
        <v>97</v>
      </c>
      <c r="G3219">
        <v>2016</v>
      </c>
      <c r="H3219" s="9">
        <v>14.561483774999999</v>
      </c>
      <c r="I3219" s="9">
        <v>19.9764304819</v>
      </c>
      <c r="J3219" s="9">
        <v>10.0352217471</v>
      </c>
    </row>
    <row r="3220" spans="1:10" x14ac:dyDescent="0.25">
      <c r="A3220" t="s">
        <v>95</v>
      </c>
      <c r="B3220" t="s">
        <v>144</v>
      </c>
      <c r="C3220" s="7" t="s">
        <v>1</v>
      </c>
      <c r="D3220" t="s">
        <v>18</v>
      </c>
      <c r="E3220" t="s">
        <v>34</v>
      </c>
      <c r="F3220" t="s">
        <v>146</v>
      </c>
      <c r="G3220">
        <v>2016</v>
      </c>
      <c r="H3220" s="9">
        <v>5.4416487165899998E-6</v>
      </c>
      <c r="I3220" s="9">
        <v>6.6065985098800003E-6</v>
      </c>
      <c r="J3220" s="9">
        <v>4.56165818343E-6</v>
      </c>
    </row>
    <row r="3221" spans="1:10" x14ac:dyDescent="0.25">
      <c r="A3221" t="s">
        <v>95</v>
      </c>
      <c r="B3221" t="s">
        <v>144</v>
      </c>
      <c r="C3221" s="7" t="s">
        <v>3</v>
      </c>
      <c r="D3221" t="s">
        <v>18</v>
      </c>
      <c r="E3221" t="s">
        <v>34</v>
      </c>
      <c r="F3221" t="s">
        <v>146</v>
      </c>
      <c r="G3221">
        <v>2016</v>
      </c>
      <c r="H3221" s="9">
        <v>2.8929176093900002E-4</v>
      </c>
      <c r="I3221" s="9">
        <v>3.5023350601299998E-4</v>
      </c>
      <c r="J3221" s="9">
        <v>2.3736906252899999E-4</v>
      </c>
    </row>
    <row r="3222" spans="1:10" x14ac:dyDescent="0.25">
      <c r="A3222" t="s">
        <v>95</v>
      </c>
      <c r="B3222" t="s">
        <v>144</v>
      </c>
      <c r="C3222" s="7" t="s">
        <v>1</v>
      </c>
      <c r="D3222" t="s">
        <v>18</v>
      </c>
      <c r="E3222" t="s">
        <v>34</v>
      </c>
      <c r="F3222" t="s">
        <v>7</v>
      </c>
      <c r="G3222">
        <v>2016</v>
      </c>
      <c r="H3222" s="9">
        <v>5.0971251146300002E-2</v>
      </c>
      <c r="I3222" s="9">
        <v>7.1711126009200002E-2</v>
      </c>
      <c r="J3222" s="9">
        <v>3.5178982682600002E-2</v>
      </c>
    </row>
    <row r="3223" spans="1:10" x14ac:dyDescent="0.25">
      <c r="A3223" t="s">
        <v>95</v>
      </c>
      <c r="B3223" t="s">
        <v>144</v>
      </c>
      <c r="C3223" s="7" t="s">
        <v>3</v>
      </c>
      <c r="D3223" t="s">
        <v>18</v>
      </c>
      <c r="E3223" t="s">
        <v>34</v>
      </c>
      <c r="F3223" t="s">
        <v>7</v>
      </c>
      <c r="G3223">
        <v>2016</v>
      </c>
      <c r="H3223" s="9">
        <v>3.4083064675400001</v>
      </c>
      <c r="I3223" s="9">
        <v>4.6757458416900004</v>
      </c>
      <c r="J3223" s="9">
        <v>2.3488754107899998</v>
      </c>
    </row>
    <row r="3224" spans="1:10" x14ac:dyDescent="0.25">
      <c r="A3224" t="s">
        <v>95</v>
      </c>
      <c r="B3224" t="s">
        <v>144</v>
      </c>
      <c r="C3224" s="7" t="s">
        <v>1</v>
      </c>
      <c r="D3224" t="s">
        <v>19</v>
      </c>
      <c r="E3224" t="s">
        <v>34</v>
      </c>
      <c r="F3224" t="s">
        <v>97</v>
      </c>
      <c r="G3224">
        <v>2016</v>
      </c>
      <c r="H3224" s="9">
        <v>0.29108198296400001</v>
      </c>
      <c r="I3224" s="9">
        <v>0.41461065144800002</v>
      </c>
      <c r="J3224" s="9">
        <v>0.198352987131</v>
      </c>
    </row>
    <row r="3225" spans="1:10" x14ac:dyDescent="0.25">
      <c r="A3225" t="s">
        <v>95</v>
      </c>
      <c r="B3225" t="s">
        <v>144</v>
      </c>
      <c r="C3225" s="7" t="s">
        <v>3</v>
      </c>
      <c r="D3225" t="s">
        <v>19</v>
      </c>
      <c r="E3225" t="s">
        <v>34</v>
      </c>
      <c r="F3225" t="s">
        <v>97</v>
      </c>
      <c r="G3225">
        <v>2016</v>
      </c>
      <c r="H3225" s="9">
        <v>43.296732673699999</v>
      </c>
      <c r="I3225" s="9">
        <v>58.805061964099998</v>
      </c>
      <c r="J3225" s="9">
        <v>29.923304829999999</v>
      </c>
    </row>
    <row r="3226" spans="1:10" x14ac:dyDescent="0.25">
      <c r="A3226" t="s">
        <v>95</v>
      </c>
      <c r="B3226" t="s">
        <v>144</v>
      </c>
      <c r="C3226" s="7" t="s">
        <v>1</v>
      </c>
      <c r="D3226" t="s">
        <v>19</v>
      </c>
      <c r="E3226" t="s">
        <v>34</v>
      </c>
      <c r="F3226" t="s">
        <v>146</v>
      </c>
      <c r="G3226">
        <v>2016</v>
      </c>
      <c r="H3226" s="9">
        <v>6.4688918451600003E-6</v>
      </c>
      <c r="I3226" s="9">
        <v>8.3136268438899999E-6</v>
      </c>
      <c r="J3226" s="9">
        <v>5.2337268481200004E-6</v>
      </c>
    </row>
    <row r="3227" spans="1:10" x14ac:dyDescent="0.25">
      <c r="A3227" t="s">
        <v>95</v>
      </c>
      <c r="B3227" t="s">
        <v>144</v>
      </c>
      <c r="C3227" s="7" t="s">
        <v>3</v>
      </c>
      <c r="D3227" t="s">
        <v>19</v>
      </c>
      <c r="E3227" t="s">
        <v>34</v>
      </c>
      <c r="F3227" t="s">
        <v>146</v>
      </c>
      <c r="G3227">
        <v>2016</v>
      </c>
      <c r="H3227" s="9">
        <v>8.0980058603799998E-4</v>
      </c>
      <c r="I3227" s="9">
        <v>9.5671221081799996E-4</v>
      </c>
      <c r="J3227" s="9">
        <v>6.9047333050500004E-4</v>
      </c>
    </row>
    <row r="3228" spans="1:10" x14ac:dyDescent="0.25">
      <c r="A3228" t="s">
        <v>95</v>
      </c>
      <c r="B3228" t="s">
        <v>144</v>
      </c>
      <c r="C3228" s="7" t="s">
        <v>1</v>
      </c>
      <c r="D3228" t="s">
        <v>19</v>
      </c>
      <c r="E3228" t="s">
        <v>34</v>
      </c>
      <c r="F3228" t="s">
        <v>7</v>
      </c>
      <c r="G3228">
        <v>2016</v>
      </c>
      <c r="H3228" s="9">
        <v>6.6043884042100001E-2</v>
      </c>
      <c r="I3228" s="9">
        <v>9.4071427946399999E-2</v>
      </c>
      <c r="J3228" s="9">
        <v>4.5004508860700003E-2</v>
      </c>
    </row>
    <row r="3229" spans="1:10" x14ac:dyDescent="0.25">
      <c r="A3229" t="s">
        <v>95</v>
      </c>
      <c r="B3229" t="s">
        <v>144</v>
      </c>
      <c r="C3229" s="7" t="s">
        <v>3</v>
      </c>
      <c r="D3229" t="s">
        <v>19</v>
      </c>
      <c r="E3229" t="s">
        <v>34</v>
      </c>
      <c r="F3229" t="s">
        <v>7</v>
      </c>
      <c r="G3229">
        <v>2016</v>
      </c>
      <c r="H3229" s="9">
        <v>10.286335558799999</v>
      </c>
      <c r="I3229" s="9">
        <v>13.9707678285</v>
      </c>
      <c r="J3229" s="9">
        <v>7.1091081358999997</v>
      </c>
    </row>
    <row r="3230" spans="1:10" x14ac:dyDescent="0.25">
      <c r="A3230" t="s">
        <v>95</v>
      </c>
      <c r="B3230" t="s">
        <v>144</v>
      </c>
      <c r="C3230" s="7" t="s">
        <v>1</v>
      </c>
      <c r="D3230" t="s">
        <v>20</v>
      </c>
      <c r="E3230" t="s">
        <v>34</v>
      </c>
      <c r="F3230" t="s">
        <v>97</v>
      </c>
      <c r="G3230">
        <v>2016</v>
      </c>
      <c r="H3230" s="9">
        <v>0.47114332885400001</v>
      </c>
      <c r="I3230" s="9">
        <v>0.68584816860200004</v>
      </c>
      <c r="J3230" s="9">
        <v>0.32893956008699998</v>
      </c>
    </row>
    <row r="3231" spans="1:10" x14ac:dyDescent="0.25">
      <c r="A3231" t="s">
        <v>95</v>
      </c>
      <c r="B3231" t="s">
        <v>144</v>
      </c>
      <c r="C3231" s="7" t="s">
        <v>3</v>
      </c>
      <c r="D3231" t="s">
        <v>20</v>
      </c>
      <c r="E3231" t="s">
        <v>34</v>
      </c>
      <c r="F3231" t="s">
        <v>97</v>
      </c>
      <c r="G3231">
        <v>2016</v>
      </c>
      <c r="H3231" s="9">
        <v>79.731380586499995</v>
      </c>
      <c r="I3231" s="9">
        <v>108.732740597</v>
      </c>
      <c r="J3231" s="9">
        <v>54.965924129500003</v>
      </c>
    </row>
    <row r="3232" spans="1:10" x14ac:dyDescent="0.25">
      <c r="A3232" t="s">
        <v>95</v>
      </c>
      <c r="B3232" t="s">
        <v>144</v>
      </c>
      <c r="C3232" s="7" t="s">
        <v>1</v>
      </c>
      <c r="D3232" t="s">
        <v>20</v>
      </c>
      <c r="E3232" t="s">
        <v>34</v>
      </c>
      <c r="F3232" t="s">
        <v>146</v>
      </c>
      <c r="G3232">
        <v>2016</v>
      </c>
      <c r="H3232" s="9">
        <v>1.1984189998600001E-5</v>
      </c>
      <c r="I3232" s="9">
        <v>1.5394426044199999E-5</v>
      </c>
      <c r="J3232" s="9">
        <v>9.8019416747100003E-6</v>
      </c>
    </row>
    <row r="3233" spans="1:10" x14ac:dyDescent="0.25">
      <c r="A3233" t="s">
        <v>95</v>
      </c>
      <c r="B3233" t="s">
        <v>144</v>
      </c>
      <c r="C3233" s="7" t="s">
        <v>3</v>
      </c>
      <c r="D3233" t="s">
        <v>20</v>
      </c>
      <c r="E3233" t="s">
        <v>34</v>
      </c>
      <c r="F3233" t="s">
        <v>146</v>
      </c>
      <c r="G3233">
        <v>2016</v>
      </c>
      <c r="H3233" s="9">
        <v>1.7412281972700001E-3</v>
      </c>
      <c r="I3233" s="9">
        <v>2.03899852613E-3</v>
      </c>
      <c r="J3233" s="9">
        <v>1.47834313945E-3</v>
      </c>
    </row>
    <row r="3234" spans="1:10" x14ac:dyDescent="0.25">
      <c r="A3234" t="s">
        <v>95</v>
      </c>
      <c r="B3234" t="s">
        <v>144</v>
      </c>
      <c r="C3234" s="7" t="s">
        <v>1</v>
      </c>
      <c r="D3234" t="s">
        <v>20</v>
      </c>
      <c r="E3234" t="s">
        <v>34</v>
      </c>
      <c r="F3234" t="s">
        <v>7</v>
      </c>
      <c r="G3234">
        <v>2016</v>
      </c>
      <c r="H3234" s="9">
        <v>0.12993100058099999</v>
      </c>
      <c r="I3234" s="9">
        <v>0.189141888116</v>
      </c>
      <c r="J3234" s="9">
        <v>9.0714318881700007E-2</v>
      </c>
    </row>
    <row r="3235" spans="1:10" x14ac:dyDescent="0.25">
      <c r="A3235" t="s">
        <v>95</v>
      </c>
      <c r="B3235" t="s">
        <v>144</v>
      </c>
      <c r="C3235" s="7" t="s">
        <v>3</v>
      </c>
      <c r="D3235" t="s">
        <v>20</v>
      </c>
      <c r="E3235" t="s">
        <v>34</v>
      </c>
      <c r="F3235" t="s">
        <v>7</v>
      </c>
      <c r="G3235">
        <v>2016</v>
      </c>
      <c r="H3235" s="9">
        <v>23.307986838200002</v>
      </c>
      <c r="I3235" s="9">
        <v>31.785995276599898</v>
      </c>
      <c r="J3235" s="9">
        <v>16.068266054599999</v>
      </c>
    </row>
    <row r="3236" spans="1:10" x14ac:dyDescent="0.25">
      <c r="A3236" t="s">
        <v>95</v>
      </c>
      <c r="B3236" t="s">
        <v>144</v>
      </c>
      <c r="C3236" s="7" t="s">
        <v>1</v>
      </c>
      <c r="D3236" t="s">
        <v>21</v>
      </c>
      <c r="E3236" t="s">
        <v>34</v>
      </c>
      <c r="F3236" t="s">
        <v>97</v>
      </c>
      <c r="G3236">
        <v>2016</v>
      </c>
      <c r="H3236" s="9">
        <v>0.85465425966399999</v>
      </c>
      <c r="I3236" s="9">
        <v>1.2373201831</v>
      </c>
      <c r="J3236" s="9">
        <v>0.59063705418000001</v>
      </c>
    </row>
    <row r="3237" spans="1:10" x14ac:dyDescent="0.25">
      <c r="A3237" t="s">
        <v>95</v>
      </c>
      <c r="B3237" t="s">
        <v>144</v>
      </c>
      <c r="C3237" s="7" t="s">
        <v>3</v>
      </c>
      <c r="D3237" t="s">
        <v>21</v>
      </c>
      <c r="E3237" t="s">
        <v>34</v>
      </c>
      <c r="F3237" t="s">
        <v>97</v>
      </c>
      <c r="G3237">
        <v>2016</v>
      </c>
      <c r="H3237" s="9">
        <v>169.93633421000001</v>
      </c>
      <c r="I3237" s="9">
        <v>225.20322933899999</v>
      </c>
      <c r="J3237" s="9">
        <v>118.237573501</v>
      </c>
    </row>
    <row r="3238" spans="1:10" x14ac:dyDescent="0.25">
      <c r="A3238" t="s">
        <v>95</v>
      </c>
      <c r="B3238" t="s">
        <v>144</v>
      </c>
      <c r="C3238" s="7" t="s">
        <v>1</v>
      </c>
      <c r="D3238" t="s">
        <v>21</v>
      </c>
      <c r="E3238" t="s">
        <v>34</v>
      </c>
      <c r="F3238" t="s">
        <v>146</v>
      </c>
      <c r="G3238">
        <v>2016</v>
      </c>
      <c r="H3238" s="9">
        <v>2.1702038354300001E-5</v>
      </c>
      <c r="I3238" s="9">
        <v>2.76519514566E-5</v>
      </c>
      <c r="J3238" s="9">
        <v>1.7752909461000001E-5</v>
      </c>
    </row>
    <row r="3239" spans="1:10" x14ac:dyDescent="0.25">
      <c r="A3239" t="s">
        <v>95</v>
      </c>
      <c r="B3239" t="s">
        <v>144</v>
      </c>
      <c r="C3239" s="7" t="s">
        <v>3</v>
      </c>
      <c r="D3239" t="s">
        <v>21</v>
      </c>
      <c r="E3239" t="s">
        <v>34</v>
      </c>
      <c r="F3239" t="s">
        <v>146</v>
      </c>
      <c r="G3239">
        <v>2016</v>
      </c>
      <c r="H3239" s="9">
        <v>3.6220056909899998E-3</v>
      </c>
      <c r="I3239" s="9">
        <v>4.22627745393E-3</v>
      </c>
      <c r="J3239" s="9">
        <v>3.04775022505E-3</v>
      </c>
    </row>
    <row r="3240" spans="1:10" x14ac:dyDescent="0.25">
      <c r="A3240" t="s">
        <v>95</v>
      </c>
      <c r="B3240" t="s">
        <v>144</v>
      </c>
      <c r="C3240" s="7" t="s">
        <v>1</v>
      </c>
      <c r="D3240" t="s">
        <v>21</v>
      </c>
      <c r="E3240" t="s">
        <v>34</v>
      </c>
      <c r="F3240" t="s">
        <v>7</v>
      </c>
      <c r="G3240">
        <v>2016</v>
      </c>
      <c r="H3240" s="9">
        <v>0.25192464933999997</v>
      </c>
      <c r="I3240" s="9">
        <v>0.36472228357100001</v>
      </c>
      <c r="J3240" s="9">
        <v>0.17410084964600001</v>
      </c>
    </row>
    <row r="3241" spans="1:10" x14ac:dyDescent="0.25">
      <c r="A3241" t="s">
        <v>95</v>
      </c>
      <c r="B3241" t="s">
        <v>144</v>
      </c>
      <c r="C3241" s="7" t="s">
        <v>3</v>
      </c>
      <c r="D3241" t="s">
        <v>21</v>
      </c>
      <c r="E3241" t="s">
        <v>34</v>
      </c>
      <c r="F3241" t="s">
        <v>7</v>
      </c>
      <c r="G3241">
        <v>2016</v>
      </c>
      <c r="H3241" s="9">
        <v>51.689566609299902</v>
      </c>
      <c r="I3241" s="9">
        <v>68.500108453300001</v>
      </c>
      <c r="J3241" s="9">
        <v>35.964344880100001</v>
      </c>
    </row>
    <row r="3242" spans="1:10" x14ac:dyDescent="0.25">
      <c r="A3242" t="s">
        <v>95</v>
      </c>
      <c r="B3242" t="s">
        <v>144</v>
      </c>
      <c r="C3242" s="7" t="s">
        <v>1</v>
      </c>
      <c r="D3242" t="s">
        <v>22</v>
      </c>
      <c r="E3242" t="s">
        <v>34</v>
      </c>
      <c r="F3242" t="s">
        <v>97</v>
      </c>
      <c r="G3242">
        <v>2016</v>
      </c>
      <c r="H3242" s="9">
        <v>1.3339039582500001</v>
      </c>
      <c r="I3242" s="9">
        <v>1.8813873239600001</v>
      </c>
      <c r="J3242" s="9">
        <v>0.91919121094199996</v>
      </c>
    </row>
    <row r="3243" spans="1:10" x14ac:dyDescent="0.25">
      <c r="A3243" t="s">
        <v>95</v>
      </c>
      <c r="B3243" t="s">
        <v>144</v>
      </c>
      <c r="C3243" s="7" t="s">
        <v>3</v>
      </c>
      <c r="D3243" t="s">
        <v>22</v>
      </c>
      <c r="E3243" t="s">
        <v>34</v>
      </c>
      <c r="F3243" t="s">
        <v>97</v>
      </c>
      <c r="G3243">
        <v>2016</v>
      </c>
      <c r="H3243" s="9">
        <v>257.06111350700002</v>
      </c>
      <c r="I3243" s="9">
        <v>344.22594111000001</v>
      </c>
      <c r="J3243" s="9">
        <v>180.80849163900001</v>
      </c>
    </row>
    <row r="3244" spans="1:10" x14ac:dyDescent="0.25">
      <c r="A3244" t="s">
        <v>95</v>
      </c>
      <c r="B3244" t="s">
        <v>144</v>
      </c>
      <c r="C3244" s="7" t="s">
        <v>1</v>
      </c>
      <c r="D3244" t="s">
        <v>22</v>
      </c>
      <c r="E3244" t="s">
        <v>34</v>
      </c>
      <c r="F3244" t="s">
        <v>146</v>
      </c>
      <c r="G3244">
        <v>2016</v>
      </c>
      <c r="H3244" s="9">
        <v>3.4103454108600002E-5</v>
      </c>
      <c r="I3244" s="9">
        <v>4.4445552137999999E-5</v>
      </c>
      <c r="J3244" s="9">
        <v>2.83603889579E-5</v>
      </c>
    </row>
    <row r="3245" spans="1:10" x14ac:dyDescent="0.25">
      <c r="A3245" t="s">
        <v>95</v>
      </c>
      <c r="B3245" t="s">
        <v>144</v>
      </c>
      <c r="C3245" s="7" t="s">
        <v>3</v>
      </c>
      <c r="D3245" t="s">
        <v>22</v>
      </c>
      <c r="E3245" t="s">
        <v>34</v>
      </c>
      <c r="F3245" t="s">
        <v>146</v>
      </c>
      <c r="G3245">
        <v>2016</v>
      </c>
      <c r="H3245" s="9">
        <v>5.4532047653900002E-3</v>
      </c>
      <c r="I3245" s="9">
        <v>6.2902838946499997E-3</v>
      </c>
      <c r="J3245" s="9">
        <v>4.6433150746199997E-3</v>
      </c>
    </row>
    <row r="3246" spans="1:10" x14ac:dyDescent="0.25">
      <c r="A3246" t="s">
        <v>95</v>
      </c>
      <c r="B3246" t="s">
        <v>144</v>
      </c>
      <c r="C3246" s="7" t="s">
        <v>1</v>
      </c>
      <c r="D3246" t="s">
        <v>22</v>
      </c>
      <c r="E3246" t="s">
        <v>34</v>
      </c>
      <c r="F3246" t="s">
        <v>7</v>
      </c>
      <c r="G3246">
        <v>2016</v>
      </c>
      <c r="H3246" s="9">
        <v>0.42485291198000003</v>
      </c>
      <c r="I3246" s="9">
        <v>0.59922821144999905</v>
      </c>
      <c r="J3246" s="9">
        <v>0.29276550250900002</v>
      </c>
    </row>
    <row r="3247" spans="1:10" x14ac:dyDescent="0.25">
      <c r="A3247" t="s">
        <v>95</v>
      </c>
      <c r="B3247" t="s">
        <v>144</v>
      </c>
      <c r="C3247" s="7" t="s">
        <v>3</v>
      </c>
      <c r="D3247" t="s">
        <v>22</v>
      </c>
      <c r="E3247" t="s">
        <v>34</v>
      </c>
      <c r="F3247" t="s">
        <v>7</v>
      </c>
      <c r="G3247">
        <v>2016</v>
      </c>
      <c r="H3247" s="9">
        <v>81.149176039300002</v>
      </c>
      <c r="I3247" s="9">
        <v>108.665410771</v>
      </c>
      <c r="J3247" s="9">
        <v>57.077711666299997</v>
      </c>
    </row>
    <row r="3248" spans="1:10" x14ac:dyDescent="0.25">
      <c r="A3248" t="s">
        <v>95</v>
      </c>
      <c r="B3248" t="s">
        <v>144</v>
      </c>
      <c r="C3248" s="7" t="s">
        <v>1</v>
      </c>
      <c r="D3248" t="s">
        <v>23</v>
      </c>
      <c r="E3248" t="s">
        <v>34</v>
      </c>
      <c r="F3248" t="s">
        <v>97</v>
      </c>
      <c r="G3248">
        <v>2016</v>
      </c>
      <c r="H3248" s="9">
        <v>1.6961851266500001</v>
      </c>
      <c r="I3248" s="9">
        <v>2.4335195273100001</v>
      </c>
      <c r="J3248" s="9">
        <v>1.1715111250400001</v>
      </c>
    </row>
    <row r="3249" spans="1:10" x14ac:dyDescent="0.25">
      <c r="A3249" t="s">
        <v>95</v>
      </c>
      <c r="B3249" t="s">
        <v>144</v>
      </c>
      <c r="C3249" s="7" t="s">
        <v>3</v>
      </c>
      <c r="D3249" t="s">
        <v>23</v>
      </c>
      <c r="E3249" t="s">
        <v>34</v>
      </c>
      <c r="F3249" t="s">
        <v>97</v>
      </c>
      <c r="G3249">
        <v>2016</v>
      </c>
      <c r="H3249" s="9">
        <v>273.55329605200001</v>
      </c>
      <c r="I3249" s="9">
        <v>372.43539935500002</v>
      </c>
      <c r="J3249" s="9">
        <v>193.802824093</v>
      </c>
    </row>
    <row r="3250" spans="1:10" x14ac:dyDescent="0.25">
      <c r="A3250" t="s">
        <v>95</v>
      </c>
      <c r="B3250" t="s">
        <v>144</v>
      </c>
      <c r="C3250" s="7" t="s">
        <v>1</v>
      </c>
      <c r="D3250" t="s">
        <v>23</v>
      </c>
      <c r="E3250" t="s">
        <v>34</v>
      </c>
      <c r="F3250" t="s">
        <v>146</v>
      </c>
      <c r="G3250">
        <v>2016</v>
      </c>
      <c r="H3250" s="9">
        <v>4.7612709375899998E-5</v>
      </c>
      <c r="I3250" s="9">
        <v>6.2234429806699997E-5</v>
      </c>
      <c r="J3250" s="9">
        <v>3.9794527393499998E-5</v>
      </c>
    </row>
    <row r="3251" spans="1:10" x14ac:dyDescent="0.25">
      <c r="A3251" t="s">
        <v>95</v>
      </c>
      <c r="B3251" t="s">
        <v>144</v>
      </c>
      <c r="C3251" s="7" t="s">
        <v>3</v>
      </c>
      <c r="D3251" t="s">
        <v>23</v>
      </c>
      <c r="E3251" t="s">
        <v>34</v>
      </c>
      <c r="F3251" t="s">
        <v>146</v>
      </c>
      <c r="G3251">
        <v>2016</v>
      </c>
      <c r="H3251" s="9">
        <v>6.5672816688300004E-3</v>
      </c>
      <c r="I3251" s="9">
        <v>7.6168849422299997E-3</v>
      </c>
      <c r="J3251" s="9">
        <v>5.5484340837600003E-3</v>
      </c>
    </row>
    <row r="3252" spans="1:10" x14ac:dyDescent="0.25">
      <c r="A3252" t="s">
        <v>95</v>
      </c>
      <c r="B3252" t="s">
        <v>144</v>
      </c>
      <c r="C3252" s="7" t="s">
        <v>1</v>
      </c>
      <c r="D3252" t="s">
        <v>23</v>
      </c>
      <c r="E3252" t="s">
        <v>34</v>
      </c>
      <c r="F3252" t="s">
        <v>7</v>
      </c>
      <c r="G3252">
        <v>2016</v>
      </c>
      <c r="H3252" s="9">
        <v>0.646266523707</v>
      </c>
      <c r="I3252" s="9">
        <v>0.92719962024299996</v>
      </c>
      <c r="J3252" s="9">
        <v>0.44635954553099999</v>
      </c>
    </row>
    <row r="3253" spans="1:10" x14ac:dyDescent="0.25">
      <c r="A3253" t="s">
        <v>95</v>
      </c>
      <c r="B3253" t="s">
        <v>144</v>
      </c>
      <c r="C3253" s="7" t="s">
        <v>3</v>
      </c>
      <c r="D3253" t="s">
        <v>23</v>
      </c>
      <c r="E3253" t="s">
        <v>34</v>
      </c>
      <c r="F3253" t="s">
        <v>7</v>
      </c>
      <c r="G3253">
        <v>2016</v>
      </c>
      <c r="H3253" s="9">
        <v>101.28772683299999</v>
      </c>
      <c r="I3253" s="9">
        <v>137.900495213</v>
      </c>
      <c r="J3253" s="9">
        <v>71.758767996900005</v>
      </c>
    </row>
    <row r="3254" spans="1:10" x14ac:dyDescent="0.25">
      <c r="A3254" t="s">
        <v>95</v>
      </c>
      <c r="B3254" t="s">
        <v>144</v>
      </c>
      <c r="C3254" s="7" t="s">
        <v>1</v>
      </c>
      <c r="D3254" t="s">
        <v>24</v>
      </c>
      <c r="E3254" t="s">
        <v>34</v>
      </c>
      <c r="F3254" t="s">
        <v>97</v>
      </c>
      <c r="G3254">
        <v>2016</v>
      </c>
      <c r="H3254" s="9">
        <v>2.18136632623</v>
      </c>
      <c r="I3254" s="9">
        <v>3.1200246381199999</v>
      </c>
      <c r="J3254" s="9">
        <v>1.5062436507200001</v>
      </c>
    </row>
    <row r="3255" spans="1:10" x14ac:dyDescent="0.25">
      <c r="A3255" t="s">
        <v>95</v>
      </c>
      <c r="B3255" t="s">
        <v>144</v>
      </c>
      <c r="C3255" s="7" t="s">
        <v>3</v>
      </c>
      <c r="D3255" t="s">
        <v>24</v>
      </c>
      <c r="E3255" t="s">
        <v>34</v>
      </c>
      <c r="F3255" t="s">
        <v>97</v>
      </c>
      <c r="G3255">
        <v>2016</v>
      </c>
      <c r="H3255" s="9">
        <v>234.71757717200001</v>
      </c>
      <c r="I3255" s="9">
        <v>314.81611626300003</v>
      </c>
      <c r="J3255" s="9">
        <v>166.021962774</v>
      </c>
    </row>
    <row r="3256" spans="1:10" x14ac:dyDescent="0.25">
      <c r="A3256" t="s">
        <v>95</v>
      </c>
      <c r="B3256" t="s">
        <v>144</v>
      </c>
      <c r="C3256" s="7" t="s">
        <v>1</v>
      </c>
      <c r="D3256" t="s">
        <v>24</v>
      </c>
      <c r="E3256" t="s">
        <v>34</v>
      </c>
      <c r="F3256" t="s">
        <v>146</v>
      </c>
      <c r="G3256">
        <v>2016</v>
      </c>
      <c r="H3256" s="9">
        <v>7.0016938739499995E-5</v>
      </c>
      <c r="I3256" s="9">
        <v>9.1375960972999999E-5</v>
      </c>
      <c r="J3256" s="9">
        <v>5.9404802306299998E-5</v>
      </c>
    </row>
    <row r="3257" spans="1:10" x14ac:dyDescent="0.25">
      <c r="A3257" t="s">
        <v>95</v>
      </c>
      <c r="B3257" t="s">
        <v>144</v>
      </c>
      <c r="C3257" s="7" t="s">
        <v>3</v>
      </c>
      <c r="D3257" t="s">
        <v>24</v>
      </c>
      <c r="E3257" t="s">
        <v>34</v>
      </c>
      <c r="F3257" t="s">
        <v>146</v>
      </c>
      <c r="G3257">
        <v>2016</v>
      </c>
      <c r="H3257" s="9">
        <v>6.79884840878E-3</v>
      </c>
      <c r="I3257" s="9">
        <v>7.8145892044799992E-3</v>
      </c>
      <c r="J3257" s="9">
        <v>5.7599922753099999E-3</v>
      </c>
    </row>
    <row r="3258" spans="1:10" x14ac:dyDescent="0.25">
      <c r="A3258" t="s">
        <v>95</v>
      </c>
      <c r="B3258" t="s">
        <v>144</v>
      </c>
      <c r="C3258" s="7" t="s">
        <v>1</v>
      </c>
      <c r="D3258" t="s">
        <v>24</v>
      </c>
      <c r="E3258" t="s">
        <v>34</v>
      </c>
      <c r="F3258" t="s">
        <v>7</v>
      </c>
      <c r="G3258">
        <v>2016</v>
      </c>
      <c r="H3258" s="9">
        <v>1.04415309566</v>
      </c>
      <c r="I3258" s="9">
        <v>1.4934600141500001</v>
      </c>
      <c r="J3258" s="9">
        <v>0.72099259615699995</v>
      </c>
    </row>
    <row r="3259" spans="1:10" x14ac:dyDescent="0.25">
      <c r="A3259" t="s">
        <v>95</v>
      </c>
      <c r="B3259" t="s">
        <v>144</v>
      </c>
      <c r="C3259" s="7" t="s">
        <v>3</v>
      </c>
      <c r="D3259" t="s">
        <v>24</v>
      </c>
      <c r="E3259" t="s">
        <v>34</v>
      </c>
      <c r="F3259" t="s">
        <v>7</v>
      </c>
      <c r="G3259">
        <v>2016</v>
      </c>
      <c r="H3259" s="9">
        <v>109.57492120299899</v>
      </c>
      <c r="I3259" s="9">
        <v>146.96790734000001</v>
      </c>
      <c r="J3259" s="9">
        <v>77.505245700000003</v>
      </c>
    </row>
    <row r="3260" spans="1:10" x14ac:dyDescent="0.25">
      <c r="A3260" t="s">
        <v>95</v>
      </c>
      <c r="B3260" t="s">
        <v>144</v>
      </c>
      <c r="C3260" s="7" t="s">
        <v>1</v>
      </c>
      <c r="D3260" t="s">
        <v>25</v>
      </c>
      <c r="E3260" t="s">
        <v>34</v>
      </c>
      <c r="F3260" t="s">
        <v>97</v>
      </c>
      <c r="G3260">
        <v>2016</v>
      </c>
      <c r="H3260" s="9">
        <v>3.2330439094800001</v>
      </c>
      <c r="I3260" s="9">
        <v>4.7329040927100001</v>
      </c>
      <c r="J3260" s="9">
        <v>2.21061008578</v>
      </c>
    </row>
    <row r="3261" spans="1:10" x14ac:dyDescent="0.25">
      <c r="A3261" t="s">
        <v>95</v>
      </c>
      <c r="B3261" t="s">
        <v>144</v>
      </c>
      <c r="C3261" s="7" t="s">
        <v>3</v>
      </c>
      <c r="D3261" t="s">
        <v>25</v>
      </c>
      <c r="E3261" t="s">
        <v>34</v>
      </c>
      <c r="F3261" t="s">
        <v>97</v>
      </c>
      <c r="G3261">
        <v>2016</v>
      </c>
      <c r="H3261" s="9">
        <v>236.36025124099999</v>
      </c>
      <c r="I3261" s="9">
        <v>313.69729827100002</v>
      </c>
      <c r="J3261" s="9">
        <v>166.579163107</v>
      </c>
    </row>
    <row r="3262" spans="1:10" x14ac:dyDescent="0.25">
      <c r="A3262" t="s">
        <v>95</v>
      </c>
      <c r="B3262" t="s">
        <v>144</v>
      </c>
      <c r="C3262" s="7" t="s">
        <v>1</v>
      </c>
      <c r="D3262" t="s">
        <v>25</v>
      </c>
      <c r="E3262" t="s">
        <v>34</v>
      </c>
      <c r="F3262" t="s">
        <v>146</v>
      </c>
      <c r="G3262">
        <v>2016</v>
      </c>
      <c r="H3262" s="9">
        <v>1.11005148709E-4</v>
      </c>
      <c r="I3262" s="9">
        <v>1.50083330232E-4</v>
      </c>
      <c r="J3262" s="9">
        <v>9.3069463679200002E-5</v>
      </c>
    </row>
    <row r="3263" spans="1:10" x14ac:dyDescent="0.25">
      <c r="A3263" t="s">
        <v>95</v>
      </c>
      <c r="B3263" t="s">
        <v>144</v>
      </c>
      <c r="C3263" s="7" t="s">
        <v>3</v>
      </c>
      <c r="D3263" t="s">
        <v>25</v>
      </c>
      <c r="E3263" t="s">
        <v>34</v>
      </c>
      <c r="F3263" t="s">
        <v>146</v>
      </c>
      <c r="G3263">
        <v>2016</v>
      </c>
      <c r="H3263" s="9">
        <v>7.1989720778399997E-3</v>
      </c>
      <c r="I3263" s="9">
        <v>8.2256369685099993E-3</v>
      </c>
      <c r="J3263" s="9">
        <v>6.1540121641799998E-3</v>
      </c>
    </row>
    <row r="3264" spans="1:10" x14ac:dyDescent="0.25">
      <c r="A3264" t="s">
        <v>95</v>
      </c>
      <c r="B3264" t="s">
        <v>144</v>
      </c>
      <c r="C3264" s="7" t="s">
        <v>1</v>
      </c>
      <c r="D3264" t="s">
        <v>25</v>
      </c>
      <c r="E3264" t="s">
        <v>34</v>
      </c>
      <c r="F3264" t="s">
        <v>7</v>
      </c>
      <c r="G3264">
        <v>2016</v>
      </c>
      <c r="H3264" s="9">
        <v>1.82918863255</v>
      </c>
      <c r="I3264" s="9">
        <v>2.6777781582000002</v>
      </c>
      <c r="J3264" s="9">
        <v>1.2507169568700001</v>
      </c>
    </row>
    <row r="3265" spans="1:10" x14ac:dyDescent="0.25">
      <c r="A3265" t="s">
        <v>95</v>
      </c>
      <c r="B3265" t="s">
        <v>144</v>
      </c>
      <c r="C3265" s="7" t="s">
        <v>3</v>
      </c>
      <c r="D3265" t="s">
        <v>25</v>
      </c>
      <c r="E3265" t="s">
        <v>34</v>
      </c>
      <c r="F3265" t="s">
        <v>7</v>
      </c>
      <c r="G3265">
        <v>2016</v>
      </c>
      <c r="H3265" s="9">
        <v>124.595059757</v>
      </c>
      <c r="I3265" s="9">
        <v>165.36254898499999</v>
      </c>
      <c r="J3265" s="9">
        <v>87.810622440399996</v>
      </c>
    </row>
    <row r="3266" spans="1:10" x14ac:dyDescent="0.25">
      <c r="A3266" t="s">
        <v>95</v>
      </c>
      <c r="B3266" t="s">
        <v>144</v>
      </c>
      <c r="C3266" s="7" t="s">
        <v>1</v>
      </c>
      <c r="D3266" t="s">
        <v>26</v>
      </c>
      <c r="E3266" t="s">
        <v>34</v>
      </c>
      <c r="F3266" t="s">
        <v>97</v>
      </c>
      <c r="G3266">
        <v>2016</v>
      </c>
      <c r="H3266" s="9">
        <v>4.2197800398699998</v>
      </c>
      <c r="I3266" s="9">
        <v>5.9547682742100001</v>
      </c>
      <c r="J3266" s="9">
        <v>2.9382567968700002</v>
      </c>
    </row>
    <row r="3267" spans="1:10" x14ac:dyDescent="0.25">
      <c r="A3267" t="s">
        <v>95</v>
      </c>
      <c r="B3267" t="s">
        <v>144</v>
      </c>
      <c r="C3267" s="7" t="s">
        <v>3</v>
      </c>
      <c r="D3267" t="s">
        <v>26</v>
      </c>
      <c r="E3267" t="s">
        <v>34</v>
      </c>
      <c r="F3267" t="s">
        <v>97</v>
      </c>
      <c r="G3267">
        <v>2016</v>
      </c>
      <c r="H3267" s="9">
        <v>226.322889438</v>
      </c>
      <c r="I3267" s="9">
        <v>300.62943685400001</v>
      </c>
      <c r="J3267" s="9">
        <v>162.439279032</v>
      </c>
    </row>
    <row r="3268" spans="1:10" x14ac:dyDescent="0.25">
      <c r="A3268" t="s">
        <v>95</v>
      </c>
      <c r="B3268" t="s">
        <v>144</v>
      </c>
      <c r="C3268" s="7" t="s">
        <v>1</v>
      </c>
      <c r="D3268" t="s">
        <v>26</v>
      </c>
      <c r="E3268" t="s">
        <v>34</v>
      </c>
      <c r="F3268" t="s">
        <v>146</v>
      </c>
      <c r="G3268">
        <v>2016</v>
      </c>
      <c r="H3268" s="9">
        <v>1.45810501137E-4</v>
      </c>
      <c r="I3268" s="9">
        <v>1.9532798556200001E-4</v>
      </c>
      <c r="J3268" s="9">
        <v>1.2177714457E-4</v>
      </c>
    </row>
    <row r="3269" spans="1:10" x14ac:dyDescent="0.25">
      <c r="A3269" t="s">
        <v>95</v>
      </c>
      <c r="B3269" t="s">
        <v>144</v>
      </c>
      <c r="C3269" s="7" t="s">
        <v>3</v>
      </c>
      <c r="D3269" t="s">
        <v>26</v>
      </c>
      <c r="E3269" t="s">
        <v>34</v>
      </c>
      <c r="F3269" t="s">
        <v>146</v>
      </c>
      <c r="G3269">
        <v>2016</v>
      </c>
      <c r="H3269" s="9">
        <v>6.9081074490700001E-3</v>
      </c>
      <c r="I3269" s="9">
        <v>7.8452072126399992E-3</v>
      </c>
      <c r="J3269" s="9">
        <v>6.0336964723199998E-3</v>
      </c>
    </row>
    <row r="3270" spans="1:10" x14ac:dyDescent="0.25">
      <c r="A3270" t="s">
        <v>95</v>
      </c>
      <c r="B3270" t="s">
        <v>144</v>
      </c>
      <c r="C3270" s="7" t="s">
        <v>1</v>
      </c>
      <c r="D3270" t="s">
        <v>26</v>
      </c>
      <c r="E3270" t="s">
        <v>34</v>
      </c>
      <c r="F3270" t="s">
        <v>7</v>
      </c>
      <c r="G3270">
        <v>2016</v>
      </c>
      <c r="H3270" s="9">
        <v>2.7224128807099999</v>
      </c>
      <c r="I3270" s="9">
        <v>3.8417494983499898</v>
      </c>
      <c r="J3270" s="9">
        <v>1.89563154359</v>
      </c>
    </row>
    <row r="3271" spans="1:10" x14ac:dyDescent="0.25">
      <c r="A3271" t="s">
        <v>95</v>
      </c>
      <c r="B3271" t="s">
        <v>144</v>
      </c>
      <c r="C3271" s="7" t="s">
        <v>3</v>
      </c>
      <c r="D3271" t="s">
        <v>26</v>
      </c>
      <c r="E3271" t="s">
        <v>34</v>
      </c>
      <c r="F3271" t="s">
        <v>7</v>
      </c>
      <c r="G3271">
        <v>2016</v>
      </c>
      <c r="H3271" s="9">
        <v>133.568491435</v>
      </c>
      <c r="I3271" s="9">
        <v>177.42182622799999</v>
      </c>
      <c r="J3271" s="9">
        <v>95.866438891100003</v>
      </c>
    </row>
    <row r="3272" spans="1:10" x14ac:dyDescent="0.25">
      <c r="A3272" t="s">
        <v>95</v>
      </c>
      <c r="B3272" t="s">
        <v>144</v>
      </c>
      <c r="C3272" s="7" t="s">
        <v>1</v>
      </c>
      <c r="D3272" t="s">
        <v>27</v>
      </c>
      <c r="E3272" t="s">
        <v>34</v>
      </c>
      <c r="F3272" t="s">
        <v>97</v>
      </c>
      <c r="G3272">
        <v>2016</v>
      </c>
      <c r="H3272" s="9">
        <v>3.8355607253600001</v>
      </c>
      <c r="I3272" s="9">
        <v>5.3485935292100004</v>
      </c>
      <c r="J3272" s="9">
        <v>2.6938404559200002</v>
      </c>
    </row>
    <row r="3273" spans="1:10" x14ac:dyDescent="0.25">
      <c r="A3273" t="s">
        <v>95</v>
      </c>
      <c r="B3273" t="s">
        <v>144</v>
      </c>
      <c r="C3273" s="7" t="s">
        <v>3</v>
      </c>
      <c r="D3273" t="s">
        <v>27</v>
      </c>
      <c r="E3273" t="s">
        <v>34</v>
      </c>
      <c r="F3273" t="s">
        <v>97</v>
      </c>
      <c r="G3273">
        <v>2016</v>
      </c>
      <c r="H3273" s="9">
        <v>163.835159401</v>
      </c>
      <c r="I3273" s="9">
        <v>215.24154520600001</v>
      </c>
      <c r="J3273" s="9">
        <v>117.801963133</v>
      </c>
    </row>
    <row r="3274" spans="1:10" x14ac:dyDescent="0.25">
      <c r="A3274" t="s">
        <v>95</v>
      </c>
      <c r="B3274" t="s">
        <v>144</v>
      </c>
      <c r="C3274" s="7" t="s">
        <v>1</v>
      </c>
      <c r="D3274" t="s">
        <v>27</v>
      </c>
      <c r="E3274" t="s">
        <v>34</v>
      </c>
      <c r="F3274" t="s">
        <v>146</v>
      </c>
      <c r="G3274">
        <v>2016</v>
      </c>
      <c r="H3274" s="9">
        <v>1.8202412285600001E-4</v>
      </c>
      <c r="I3274" s="9">
        <v>2.4071836352699999E-4</v>
      </c>
      <c r="J3274" s="9">
        <v>1.55830770884E-4</v>
      </c>
    </row>
    <row r="3275" spans="1:10" x14ac:dyDescent="0.25">
      <c r="A3275" t="s">
        <v>95</v>
      </c>
      <c r="B3275" t="s">
        <v>144</v>
      </c>
      <c r="C3275" s="7" t="s">
        <v>3</v>
      </c>
      <c r="D3275" t="s">
        <v>27</v>
      </c>
      <c r="E3275" t="s">
        <v>34</v>
      </c>
      <c r="F3275" t="s">
        <v>146</v>
      </c>
      <c r="G3275">
        <v>2016</v>
      </c>
      <c r="H3275" s="9">
        <v>6.5679446174400002E-3</v>
      </c>
      <c r="I3275" s="9">
        <v>7.3592627609900003E-3</v>
      </c>
      <c r="J3275" s="9">
        <v>5.7775055516200002E-3</v>
      </c>
    </row>
    <row r="3276" spans="1:10" x14ac:dyDescent="0.25">
      <c r="A3276" t="s">
        <v>95</v>
      </c>
      <c r="B3276" t="s">
        <v>144</v>
      </c>
      <c r="C3276" s="7" t="s">
        <v>1</v>
      </c>
      <c r="D3276" t="s">
        <v>27</v>
      </c>
      <c r="E3276" t="s">
        <v>34</v>
      </c>
      <c r="F3276" t="s">
        <v>7</v>
      </c>
      <c r="G3276">
        <v>2016</v>
      </c>
      <c r="H3276" s="9">
        <v>3.89838055876</v>
      </c>
      <c r="I3276" s="9">
        <v>5.4361942161599996</v>
      </c>
      <c r="J3276" s="9">
        <v>2.73796089116999</v>
      </c>
    </row>
    <row r="3277" spans="1:10" x14ac:dyDescent="0.25">
      <c r="A3277" t="s">
        <v>95</v>
      </c>
      <c r="B3277" t="s">
        <v>144</v>
      </c>
      <c r="C3277" s="7" t="s">
        <v>3</v>
      </c>
      <c r="D3277" t="s">
        <v>27</v>
      </c>
      <c r="E3277" t="s">
        <v>34</v>
      </c>
      <c r="F3277" t="s">
        <v>7</v>
      </c>
      <c r="G3277">
        <v>2016</v>
      </c>
      <c r="H3277" s="9">
        <v>142.33675221199999</v>
      </c>
      <c r="I3277" s="9">
        <v>186.997605384</v>
      </c>
      <c r="J3277" s="9">
        <v>102.344020038</v>
      </c>
    </row>
    <row r="3278" spans="1:10" x14ac:dyDescent="0.25">
      <c r="A3278" t="s">
        <v>95</v>
      </c>
      <c r="B3278" t="s">
        <v>144</v>
      </c>
      <c r="C3278" s="7" t="s">
        <v>1</v>
      </c>
      <c r="D3278" t="s">
        <v>28</v>
      </c>
      <c r="E3278" t="s">
        <v>34</v>
      </c>
      <c r="F3278" t="s">
        <v>97</v>
      </c>
      <c r="G3278">
        <v>2016</v>
      </c>
      <c r="H3278" s="9">
        <v>4.1068223361099996</v>
      </c>
      <c r="I3278" s="9">
        <v>5.62646182681</v>
      </c>
      <c r="J3278" s="9">
        <v>2.8809499035499999</v>
      </c>
    </row>
    <row r="3279" spans="1:10" x14ac:dyDescent="0.25">
      <c r="A3279" t="s">
        <v>95</v>
      </c>
      <c r="B3279" t="s">
        <v>144</v>
      </c>
      <c r="C3279" s="7" t="s">
        <v>3</v>
      </c>
      <c r="D3279" t="s">
        <v>28</v>
      </c>
      <c r="E3279" t="s">
        <v>34</v>
      </c>
      <c r="F3279" t="s">
        <v>97</v>
      </c>
      <c r="G3279">
        <v>2016</v>
      </c>
      <c r="H3279" s="9">
        <v>160.62293973000001</v>
      </c>
      <c r="I3279" s="9">
        <v>212.40136304800001</v>
      </c>
      <c r="J3279" s="9">
        <v>117.050898362</v>
      </c>
    </row>
    <row r="3280" spans="1:10" x14ac:dyDescent="0.25">
      <c r="A3280" t="s">
        <v>95</v>
      </c>
      <c r="B3280" t="s">
        <v>144</v>
      </c>
      <c r="C3280" s="7" t="s">
        <v>1</v>
      </c>
      <c r="D3280" t="s">
        <v>28</v>
      </c>
      <c r="E3280" t="s">
        <v>34</v>
      </c>
      <c r="F3280" t="s">
        <v>146</v>
      </c>
      <c r="G3280">
        <v>2016</v>
      </c>
      <c r="H3280" s="9">
        <v>1.9853368914600001E-4</v>
      </c>
      <c r="I3280" s="9">
        <v>2.5384746997900002E-4</v>
      </c>
      <c r="J3280" s="9">
        <v>1.6996407329400001E-4</v>
      </c>
    </row>
    <row r="3281" spans="1:10" x14ac:dyDescent="0.25">
      <c r="A3281" t="s">
        <v>95</v>
      </c>
      <c r="B3281" t="s">
        <v>144</v>
      </c>
      <c r="C3281" s="7" t="s">
        <v>3</v>
      </c>
      <c r="D3281" t="s">
        <v>28</v>
      </c>
      <c r="E3281" t="s">
        <v>34</v>
      </c>
      <c r="F3281" t="s">
        <v>146</v>
      </c>
      <c r="G3281">
        <v>2016</v>
      </c>
      <c r="H3281" s="9">
        <v>6.6285444458000003E-3</v>
      </c>
      <c r="I3281" s="9">
        <v>7.3596077182099999E-3</v>
      </c>
      <c r="J3281" s="9">
        <v>5.8839770437399998E-3</v>
      </c>
    </row>
    <row r="3282" spans="1:10" x14ac:dyDescent="0.25">
      <c r="A3282" t="s">
        <v>95</v>
      </c>
      <c r="B3282" t="s">
        <v>144</v>
      </c>
      <c r="C3282" s="7" t="s">
        <v>1</v>
      </c>
      <c r="D3282" t="s">
        <v>28</v>
      </c>
      <c r="E3282" t="s">
        <v>34</v>
      </c>
      <c r="F3282" t="s">
        <v>7</v>
      </c>
      <c r="G3282">
        <v>2016</v>
      </c>
      <c r="H3282" s="9">
        <v>4.7899570979400004</v>
      </c>
      <c r="I3282" s="9">
        <v>6.5623756174199999</v>
      </c>
      <c r="J3282" s="9">
        <v>3.3601712735399998</v>
      </c>
    </row>
    <row r="3283" spans="1:10" x14ac:dyDescent="0.25">
      <c r="A3283" t="s">
        <v>95</v>
      </c>
      <c r="B3283" t="s">
        <v>144</v>
      </c>
      <c r="C3283" s="7" t="s">
        <v>3</v>
      </c>
      <c r="D3283" t="s">
        <v>28</v>
      </c>
      <c r="E3283" t="s">
        <v>34</v>
      </c>
      <c r="F3283" t="s">
        <v>7</v>
      </c>
      <c r="G3283">
        <v>2016</v>
      </c>
      <c r="H3283" s="9">
        <v>159.556933899</v>
      </c>
      <c r="I3283" s="9">
        <v>210.991719496</v>
      </c>
      <c r="J3283" s="9">
        <v>116.274066981</v>
      </c>
    </row>
    <row r="3284" spans="1:10" x14ac:dyDescent="0.25">
      <c r="A3284" t="s">
        <v>95</v>
      </c>
      <c r="B3284" t="s">
        <v>144</v>
      </c>
      <c r="C3284" s="7" t="s">
        <v>1</v>
      </c>
      <c r="D3284" t="s">
        <v>147</v>
      </c>
      <c r="E3284" t="s">
        <v>34</v>
      </c>
      <c r="F3284" t="s">
        <v>97</v>
      </c>
      <c r="G3284">
        <v>2016</v>
      </c>
      <c r="H3284" s="9">
        <v>2.3072749574600002</v>
      </c>
      <c r="I3284" s="9">
        <v>3.4088022873599999</v>
      </c>
      <c r="J3284" s="9">
        <v>1.5040141742899999</v>
      </c>
    </row>
    <row r="3285" spans="1:10" x14ac:dyDescent="0.25">
      <c r="A3285" t="s">
        <v>95</v>
      </c>
      <c r="B3285" t="s">
        <v>144</v>
      </c>
      <c r="C3285" s="7" t="s">
        <v>3</v>
      </c>
      <c r="D3285" t="s">
        <v>147</v>
      </c>
      <c r="E3285" t="s">
        <v>34</v>
      </c>
      <c r="F3285" t="s">
        <v>97</v>
      </c>
      <c r="G3285">
        <v>2016</v>
      </c>
      <c r="H3285" s="9">
        <v>101.44961026599999</v>
      </c>
      <c r="I3285" s="9">
        <v>139.99043929000001</v>
      </c>
      <c r="J3285" s="9">
        <v>68.843032826400005</v>
      </c>
    </row>
    <row r="3286" spans="1:10" x14ac:dyDescent="0.25">
      <c r="A3286" t="s">
        <v>95</v>
      </c>
      <c r="B3286" t="s">
        <v>144</v>
      </c>
      <c r="C3286" s="7" t="s">
        <v>1</v>
      </c>
      <c r="D3286" t="s">
        <v>147</v>
      </c>
      <c r="E3286" t="s">
        <v>34</v>
      </c>
      <c r="F3286" t="s">
        <v>146</v>
      </c>
      <c r="G3286">
        <v>2016</v>
      </c>
      <c r="H3286" s="9">
        <v>1.41342603941E-4</v>
      </c>
      <c r="I3286" s="9">
        <v>1.84761868109E-4</v>
      </c>
      <c r="J3286" s="9">
        <v>1.10805976079E-4</v>
      </c>
    </row>
    <row r="3287" spans="1:10" x14ac:dyDescent="0.25">
      <c r="A3287" t="s">
        <v>95</v>
      </c>
      <c r="B3287" t="s">
        <v>144</v>
      </c>
      <c r="C3287" s="7" t="s">
        <v>3</v>
      </c>
      <c r="D3287" t="s">
        <v>147</v>
      </c>
      <c r="E3287" t="s">
        <v>34</v>
      </c>
      <c r="F3287" t="s">
        <v>146</v>
      </c>
      <c r="G3287">
        <v>2016</v>
      </c>
      <c r="H3287" s="9">
        <v>4.9290882950800002E-3</v>
      </c>
      <c r="I3287" s="9">
        <v>5.8500628204500001E-3</v>
      </c>
      <c r="J3287" s="9">
        <v>4.0702408911699999E-3</v>
      </c>
    </row>
    <row r="3288" spans="1:10" x14ac:dyDescent="0.25">
      <c r="A3288" t="s">
        <v>95</v>
      </c>
      <c r="B3288" t="s">
        <v>144</v>
      </c>
      <c r="C3288" s="7" t="s">
        <v>1</v>
      </c>
      <c r="D3288" t="s">
        <v>147</v>
      </c>
      <c r="E3288" t="s">
        <v>34</v>
      </c>
      <c r="F3288" t="s">
        <v>7</v>
      </c>
      <c r="G3288">
        <v>2016</v>
      </c>
      <c r="H3288" s="9">
        <v>3.82822040853</v>
      </c>
      <c r="I3288" s="9">
        <v>5.6558696842399998</v>
      </c>
      <c r="J3288" s="9">
        <v>2.4954536684699899</v>
      </c>
    </row>
    <row r="3289" spans="1:10" x14ac:dyDescent="0.25">
      <c r="A3289" t="s">
        <v>95</v>
      </c>
      <c r="B3289" t="s">
        <v>144</v>
      </c>
      <c r="C3289" s="7" t="s">
        <v>3</v>
      </c>
      <c r="D3289" t="s">
        <v>147</v>
      </c>
      <c r="E3289" t="s">
        <v>34</v>
      </c>
      <c r="F3289" t="s">
        <v>7</v>
      </c>
      <c r="G3289">
        <v>2016</v>
      </c>
      <c r="H3289" s="9">
        <v>133.145596676</v>
      </c>
      <c r="I3289" s="9">
        <v>183.72776907900001</v>
      </c>
      <c r="J3289" s="9">
        <v>90.351719032000005</v>
      </c>
    </row>
    <row r="3290" spans="1:10" x14ac:dyDescent="0.25">
      <c r="A3290" t="s">
        <v>95</v>
      </c>
      <c r="B3290" t="s">
        <v>144</v>
      </c>
      <c r="C3290" s="7" t="s">
        <v>1</v>
      </c>
      <c r="D3290" t="s">
        <v>148</v>
      </c>
      <c r="E3290" t="s">
        <v>34</v>
      </c>
      <c r="F3290" t="s">
        <v>97</v>
      </c>
      <c r="G3290">
        <v>2016</v>
      </c>
      <c r="H3290" s="9">
        <v>2.51121272956</v>
      </c>
      <c r="I3290" s="9">
        <v>3.3520641102700002</v>
      </c>
      <c r="J3290" s="9">
        <v>1.79961486102</v>
      </c>
    </row>
    <row r="3291" spans="1:10" x14ac:dyDescent="0.25">
      <c r="A3291" t="s">
        <v>95</v>
      </c>
      <c r="B3291" t="s">
        <v>144</v>
      </c>
      <c r="C3291" s="7" t="s">
        <v>3</v>
      </c>
      <c r="D3291" t="s">
        <v>148</v>
      </c>
      <c r="E3291" t="s">
        <v>34</v>
      </c>
      <c r="F3291" t="s">
        <v>97</v>
      </c>
      <c r="G3291">
        <v>2016</v>
      </c>
      <c r="H3291" s="9">
        <v>123.326915034</v>
      </c>
      <c r="I3291" s="9">
        <v>155.733671864</v>
      </c>
      <c r="J3291" s="9">
        <v>94.189459041899994</v>
      </c>
    </row>
    <row r="3292" spans="1:10" x14ac:dyDescent="0.25">
      <c r="A3292" t="s">
        <v>95</v>
      </c>
      <c r="B3292" t="s">
        <v>144</v>
      </c>
      <c r="C3292" s="7" t="s">
        <v>1</v>
      </c>
      <c r="D3292" t="s">
        <v>148</v>
      </c>
      <c r="E3292" t="s">
        <v>34</v>
      </c>
      <c r="F3292" t="s">
        <v>146</v>
      </c>
      <c r="G3292">
        <v>2016</v>
      </c>
      <c r="H3292" s="9">
        <v>2.3274265562E-4</v>
      </c>
      <c r="I3292" s="9">
        <v>2.94692957757E-4</v>
      </c>
      <c r="J3292" s="9">
        <v>2.0182492478899999E-4</v>
      </c>
    </row>
    <row r="3293" spans="1:10" x14ac:dyDescent="0.25">
      <c r="A3293" t="s">
        <v>95</v>
      </c>
      <c r="B3293" t="s">
        <v>144</v>
      </c>
      <c r="C3293" s="7" t="s">
        <v>3</v>
      </c>
      <c r="D3293" t="s">
        <v>148</v>
      </c>
      <c r="E3293" t="s">
        <v>34</v>
      </c>
      <c r="F3293" t="s">
        <v>146</v>
      </c>
      <c r="G3293">
        <v>2016</v>
      </c>
      <c r="H3293" s="9">
        <v>7.6086119277600003E-3</v>
      </c>
      <c r="I3293" s="9">
        <v>8.3062666836200005E-3</v>
      </c>
      <c r="J3293" s="9">
        <v>6.9243354026799998E-3</v>
      </c>
    </row>
    <row r="3294" spans="1:10" x14ac:dyDescent="0.25">
      <c r="A3294" t="s">
        <v>95</v>
      </c>
      <c r="B3294" t="s">
        <v>144</v>
      </c>
      <c r="C3294" s="7" t="s">
        <v>1</v>
      </c>
      <c r="D3294" t="s">
        <v>148</v>
      </c>
      <c r="E3294" t="s">
        <v>34</v>
      </c>
      <c r="F3294" t="s">
        <v>7</v>
      </c>
      <c r="G3294">
        <v>2016</v>
      </c>
      <c r="H3294" s="9">
        <v>7.0999904657499897</v>
      </c>
      <c r="I3294" s="9">
        <v>9.4773425378600002</v>
      </c>
      <c r="J3294" s="9">
        <v>5.0880788412799998</v>
      </c>
    </row>
    <row r="3295" spans="1:10" x14ac:dyDescent="0.25">
      <c r="A3295" t="s">
        <v>95</v>
      </c>
      <c r="B3295" t="s">
        <v>144</v>
      </c>
      <c r="C3295" s="7" t="s">
        <v>3</v>
      </c>
      <c r="D3295" t="s">
        <v>148</v>
      </c>
      <c r="E3295" t="s">
        <v>34</v>
      </c>
      <c r="F3295" t="s">
        <v>7</v>
      </c>
      <c r="G3295">
        <v>2016</v>
      </c>
      <c r="H3295" s="9">
        <v>231.005789222</v>
      </c>
      <c r="I3295" s="9">
        <v>291.70744899800002</v>
      </c>
      <c r="J3295" s="9">
        <v>176.42791369899999</v>
      </c>
    </row>
    <row r="3296" spans="1:10" x14ac:dyDescent="0.25">
      <c r="A3296" t="s">
        <v>95</v>
      </c>
      <c r="B3296" t="s">
        <v>144</v>
      </c>
      <c r="C3296" s="7" t="s">
        <v>1</v>
      </c>
      <c r="D3296" t="s">
        <v>149</v>
      </c>
      <c r="E3296" t="s">
        <v>34</v>
      </c>
      <c r="F3296" t="s">
        <v>97</v>
      </c>
      <c r="G3296">
        <v>2016</v>
      </c>
      <c r="H3296" s="9">
        <v>1.4556924168800001</v>
      </c>
      <c r="I3296" s="9">
        <v>2.0288584635600002</v>
      </c>
      <c r="J3296" s="9">
        <v>1.0323799143900001</v>
      </c>
    </row>
    <row r="3297" spans="1:10" x14ac:dyDescent="0.25">
      <c r="A3297" t="s">
        <v>95</v>
      </c>
      <c r="B3297" t="s">
        <v>144</v>
      </c>
      <c r="C3297" s="7" t="s">
        <v>3</v>
      </c>
      <c r="D3297" t="s">
        <v>149</v>
      </c>
      <c r="E3297" t="s">
        <v>34</v>
      </c>
      <c r="F3297" t="s">
        <v>97</v>
      </c>
      <c r="G3297">
        <v>2016</v>
      </c>
      <c r="H3297" s="9">
        <v>95.809598447400006</v>
      </c>
      <c r="I3297" s="9">
        <v>119.695573723</v>
      </c>
      <c r="J3297" s="9">
        <v>73.102051534599994</v>
      </c>
    </row>
    <row r="3298" spans="1:10" x14ac:dyDescent="0.25">
      <c r="A3298" t="s">
        <v>95</v>
      </c>
      <c r="B3298" t="s">
        <v>144</v>
      </c>
      <c r="C3298" s="7" t="s">
        <v>1</v>
      </c>
      <c r="D3298" t="s">
        <v>149</v>
      </c>
      <c r="E3298" t="s">
        <v>34</v>
      </c>
      <c r="F3298" t="s">
        <v>146</v>
      </c>
      <c r="G3298">
        <v>2016</v>
      </c>
      <c r="H3298" s="9">
        <v>2.9521168328100001E-4</v>
      </c>
      <c r="I3298" s="9">
        <v>3.9738931028900001E-4</v>
      </c>
      <c r="J3298" s="9">
        <v>2.3826894694900001E-4</v>
      </c>
    </row>
    <row r="3299" spans="1:10" x14ac:dyDescent="0.25">
      <c r="A3299" t="s">
        <v>95</v>
      </c>
      <c r="B3299" t="s">
        <v>144</v>
      </c>
      <c r="C3299" s="7" t="s">
        <v>3</v>
      </c>
      <c r="D3299" t="s">
        <v>149</v>
      </c>
      <c r="E3299" t="s">
        <v>34</v>
      </c>
      <c r="F3299" t="s">
        <v>146</v>
      </c>
      <c r="G3299">
        <v>2016</v>
      </c>
      <c r="H3299" s="9">
        <v>9.1673750431200008E-3</v>
      </c>
      <c r="I3299" s="9">
        <v>1.01704279673E-2</v>
      </c>
      <c r="J3299" s="9">
        <v>8.2718032406299997E-3</v>
      </c>
    </row>
    <row r="3300" spans="1:10" x14ac:dyDescent="0.25">
      <c r="A3300" t="s">
        <v>95</v>
      </c>
      <c r="B3300" t="s">
        <v>144</v>
      </c>
      <c r="C3300" s="7" t="s">
        <v>1</v>
      </c>
      <c r="D3300" t="s">
        <v>149</v>
      </c>
      <c r="E3300" t="s">
        <v>34</v>
      </c>
      <c r="F3300" t="s">
        <v>7</v>
      </c>
      <c r="G3300">
        <v>2016</v>
      </c>
      <c r="H3300" s="9">
        <v>9.8660100806099997</v>
      </c>
      <c r="I3300" s="9">
        <v>13.7506645096</v>
      </c>
      <c r="J3300" s="9">
        <v>6.9969936810299904</v>
      </c>
    </row>
    <row r="3301" spans="1:10" x14ac:dyDescent="0.25">
      <c r="A3301" t="s">
        <v>95</v>
      </c>
      <c r="B3301" t="s">
        <v>144</v>
      </c>
      <c r="C3301" s="7" t="s">
        <v>3</v>
      </c>
      <c r="D3301" t="s">
        <v>149</v>
      </c>
      <c r="E3301" t="s">
        <v>34</v>
      </c>
      <c r="F3301" t="s">
        <v>7</v>
      </c>
      <c r="G3301">
        <v>2016</v>
      </c>
      <c r="H3301" s="9">
        <v>308.778240627</v>
      </c>
      <c r="I3301" s="9">
        <v>385.75872630800001</v>
      </c>
      <c r="J3301" s="9">
        <v>235.59563159499999</v>
      </c>
    </row>
    <row r="3302" spans="1:10" x14ac:dyDescent="0.25">
      <c r="A3302" t="s">
        <v>95</v>
      </c>
      <c r="B3302" t="s">
        <v>144</v>
      </c>
      <c r="C3302" s="7" t="s">
        <v>1</v>
      </c>
      <c r="D3302" t="s">
        <v>150</v>
      </c>
      <c r="E3302" t="s">
        <v>34</v>
      </c>
      <c r="F3302" t="s">
        <v>97</v>
      </c>
      <c r="G3302">
        <v>2016</v>
      </c>
      <c r="H3302" s="9">
        <v>0.44611553422400002</v>
      </c>
      <c r="I3302" s="9">
        <v>0.58850633798800001</v>
      </c>
      <c r="J3302" s="9">
        <v>0.31713432676100001</v>
      </c>
    </row>
    <row r="3303" spans="1:10" x14ac:dyDescent="0.25">
      <c r="A3303" t="s">
        <v>95</v>
      </c>
      <c r="B3303" t="s">
        <v>144</v>
      </c>
      <c r="C3303" s="7" t="s">
        <v>3</v>
      </c>
      <c r="D3303" t="s">
        <v>150</v>
      </c>
      <c r="E3303" t="s">
        <v>34</v>
      </c>
      <c r="F3303" t="s">
        <v>97</v>
      </c>
      <c r="G3303">
        <v>2016</v>
      </c>
      <c r="H3303" s="9">
        <v>41.639554423699998</v>
      </c>
      <c r="I3303" s="9">
        <v>51.182216077100001</v>
      </c>
      <c r="J3303" s="9">
        <v>31.880307973400001</v>
      </c>
    </row>
    <row r="3304" spans="1:10" x14ac:dyDescent="0.25">
      <c r="A3304" t="s">
        <v>95</v>
      </c>
      <c r="B3304" t="s">
        <v>144</v>
      </c>
      <c r="C3304" s="7" t="s">
        <v>1</v>
      </c>
      <c r="D3304" t="s">
        <v>150</v>
      </c>
      <c r="E3304" t="s">
        <v>34</v>
      </c>
      <c r="F3304" t="s">
        <v>146</v>
      </c>
      <c r="G3304">
        <v>2016</v>
      </c>
      <c r="H3304" s="9">
        <v>4.7270048504800003E-4</v>
      </c>
      <c r="I3304" s="9">
        <v>6.2437686314999999E-4</v>
      </c>
      <c r="J3304" s="9">
        <v>3.7762180627199998E-4</v>
      </c>
    </row>
    <row r="3305" spans="1:10" x14ac:dyDescent="0.25">
      <c r="A3305" t="s">
        <v>95</v>
      </c>
      <c r="B3305" t="s">
        <v>144</v>
      </c>
      <c r="C3305" s="7" t="s">
        <v>3</v>
      </c>
      <c r="D3305" t="s">
        <v>150</v>
      </c>
      <c r="E3305" t="s">
        <v>34</v>
      </c>
      <c r="F3305" t="s">
        <v>146</v>
      </c>
      <c r="G3305">
        <v>2016</v>
      </c>
      <c r="H3305" s="9">
        <v>1.2773574920100001E-2</v>
      </c>
      <c r="I3305" s="9">
        <v>1.43829114317E-2</v>
      </c>
      <c r="J3305" s="9">
        <v>1.12328056688E-2</v>
      </c>
    </row>
    <row r="3306" spans="1:10" x14ac:dyDescent="0.25">
      <c r="A3306" t="s">
        <v>95</v>
      </c>
      <c r="B3306" t="s">
        <v>144</v>
      </c>
      <c r="C3306" s="7" t="s">
        <v>1</v>
      </c>
      <c r="D3306" t="s">
        <v>150</v>
      </c>
      <c r="E3306" t="s">
        <v>34</v>
      </c>
      <c r="F3306" t="s">
        <v>7</v>
      </c>
      <c r="G3306">
        <v>2016</v>
      </c>
      <c r="H3306" s="9">
        <v>16.385253469199998</v>
      </c>
      <c r="I3306" s="9">
        <v>21.6150857264</v>
      </c>
      <c r="J3306" s="9">
        <v>11.647938547600001</v>
      </c>
    </row>
    <row r="3307" spans="1:10" x14ac:dyDescent="0.25">
      <c r="A3307" t="s">
        <v>95</v>
      </c>
      <c r="B3307" t="s">
        <v>144</v>
      </c>
      <c r="C3307" s="7" t="s">
        <v>3</v>
      </c>
      <c r="D3307" t="s">
        <v>150</v>
      </c>
      <c r="E3307" t="s">
        <v>34</v>
      </c>
      <c r="F3307" t="s">
        <v>7</v>
      </c>
      <c r="G3307">
        <v>2016</v>
      </c>
      <c r="H3307" s="9">
        <v>456.04469280999899</v>
      </c>
      <c r="I3307" s="9">
        <v>560.55782371500004</v>
      </c>
      <c r="J3307" s="9">
        <v>349.159482074999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N105"/>
  <sheetViews>
    <sheetView topLeftCell="D1" workbookViewId="0">
      <selection activeCell="G5" sqref="G5"/>
    </sheetView>
  </sheetViews>
  <sheetFormatPr defaultRowHeight="15" x14ac:dyDescent="0.25"/>
  <cols>
    <col min="2" max="2" width="23.85546875" bestFit="1" customWidth="1"/>
    <col min="3" max="3" width="20" bestFit="1" customWidth="1"/>
    <col min="4" max="4" width="20.28515625" bestFit="1" customWidth="1"/>
    <col min="5" max="5" width="20.28515625" customWidth="1"/>
    <col min="6" max="7" width="14" customWidth="1"/>
    <col min="8" max="8" width="13.42578125" bestFit="1" customWidth="1"/>
    <col min="10" max="10" width="13.7109375" customWidth="1"/>
    <col min="11" max="14" width="18.28515625" style="7" customWidth="1"/>
  </cols>
  <sheetData>
    <row r="2" spans="1:14" x14ac:dyDescent="0.25">
      <c r="D2" s="38" t="s">
        <v>7</v>
      </c>
      <c r="E2" s="38"/>
    </row>
    <row r="3" spans="1:14" x14ac:dyDescent="0.25">
      <c r="B3" s="38" t="s">
        <v>1</v>
      </c>
      <c r="C3" s="38" t="s">
        <v>96</v>
      </c>
      <c r="D3" s="38" t="s">
        <v>97</v>
      </c>
      <c r="E3" s="38"/>
      <c r="F3" s="38" t="s">
        <v>95</v>
      </c>
      <c r="G3" s="38"/>
      <c r="H3" s="2"/>
      <c r="I3" s="3" t="s">
        <v>3</v>
      </c>
      <c r="J3" s="3"/>
      <c r="K3" s="3"/>
      <c r="L3" s="3"/>
      <c r="M3" s="3"/>
      <c r="N3" s="3"/>
    </row>
    <row r="4" spans="1:14" ht="60" x14ac:dyDescent="0.25">
      <c r="B4" s="14" t="s">
        <v>4</v>
      </c>
      <c r="C4" s="14" t="s">
        <v>5</v>
      </c>
      <c r="D4" s="14" t="s">
        <v>8</v>
      </c>
      <c r="E4" s="34" t="s">
        <v>153</v>
      </c>
      <c r="F4" s="74" t="s">
        <v>76</v>
      </c>
      <c r="G4" s="123" t="s">
        <v>79</v>
      </c>
      <c r="H4" s="2"/>
      <c r="I4" s="14" t="s">
        <v>4</v>
      </c>
      <c r="J4" s="14" t="s">
        <v>5</v>
      </c>
      <c r="K4" s="14" t="s">
        <v>2</v>
      </c>
      <c r="L4" s="34" t="s">
        <v>153</v>
      </c>
      <c r="M4" s="34" t="s">
        <v>76</v>
      </c>
      <c r="N4" s="123" t="s">
        <v>79</v>
      </c>
    </row>
    <row r="5" spans="1:14" x14ac:dyDescent="0.25">
      <c r="A5">
        <v>0</v>
      </c>
      <c r="B5" t="s">
        <v>145</v>
      </c>
      <c r="C5" s="18">
        <f>Population!C4</f>
        <v>334942.89</v>
      </c>
      <c r="D5" s="18">
        <f t="array" ref="D5">IFERROR(INDEX('GBD2016'!$H$2:$H$3307, MATCH(B5&amp;$B$3&amp;$C$3&amp;$D$3&amp;$F$3, 'GBD2016'!$D$2:$D$3307&amp;'GBD2016'!$C$2:$C$3307&amp;'GBD2016'!$E$2:$E$3307&amp;'GBD2016'!$F$2:$F$3307&amp;'GBD2016'!$A$2:$A$3307,0)),0)</f>
        <v>9231.6872229300006</v>
      </c>
      <c r="E5" s="17">
        <f>D5/C5</f>
        <v>2.7561973991834847E-2</v>
      </c>
      <c r="F5" s="18">
        <f>D5-DWcalcs!AM8</f>
        <v>9223.7537033944627</v>
      </c>
      <c r="G5" s="126">
        <f>F5/C5</f>
        <v>2.7538287806003172E-2</v>
      </c>
      <c r="H5">
        <v>0</v>
      </c>
      <c r="I5" t="s">
        <v>145</v>
      </c>
      <c r="J5" s="18">
        <f>Population!D4</f>
        <v>317551.13199999998</v>
      </c>
      <c r="K5" s="18">
        <f t="array" ref="K5">IFERROR(INDEX('GBD2016'!$H$2:$H$3307, MATCH(I5&amp;$I$3&amp;$C$3&amp;$D$3&amp;$F$3, 'GBD2016'!$D$2:$D$3307&amp;'GBD2016'!$C$2:$C$3307&amp;'GBD2016'!$E$2:$E$3307&amp;'GBD2016'!$F$2:$F$3307&amp;'GBD2016'!$A$2:$A$3307,0)),0)</f>
        <v>8597.5735916600006</v>
      </c>
      <c r="L5" s="128">
        <f>K5/J5</f>
        <v>2.7074611693275276E-2</v>
      </c>
      <c r="M5" s="18">
        <f>K5-DWcalcs!AM35</f>
        <v>8590.8327406409862</v>
      </c>
      <c r="N5" s="124">
        <f>M5/J5</f>
        <v>2.705338408505811E-2</v>
      </c>
    </row>
    <row r="6" spans="1:14" x14ac:dyDescent="0.25">
      <c r="A6">
        <f>A5+5</f>
        <v>5</v>
      </c>
      <c r="B6" t="s">
        <v>14</v>
      </c>
      <c r="C6" s="18">
        <f>Population!C5</f>
        <v>281247.30699999997</v>
      </c>
      <c r="D6" s="18">
        <f t="array" ref="D6">IFERROR(INDEX('GBD2016'!$H$2:$H$3307, MATCH(B6&amp;$B$3&amp;$C$3&amp;$D$3&amp;$F$3, 'GBD2016'!$D$2:$D$3307&amp;'GBD2016'!$C$2:$C$3307&amp;'GBD2016'!$E$2:$E$3307&amp;'GBD2016'!$F$2:$F$3307&amp;'GBD2016'!$A$2:$A$3307,0)),0)</f>
        <v>10897.508926</v>
      </c>
      <c r="E6" s="17">
        <f t="shared" ref="E6:E24" si="0">D6/C6</f>
        <v>3.8747069411050404E-2</v>
      </c>
      <c r="F6" s="18">
        <f>D6-DWcalcs!AM9</f>
        <v>10874.46203516194</v>
      </c>
      <c r="G6" s="126">
        <f t="shared" ref="G6:G24" si="1">F6/C6</f>
        <v>3.8665124125657639E-2</v>
      </c>
      <c r="H6">
        <f>H5+5</f>
        <v>5</v>
      </c>
      <c r="I6" t="s">
        <v>14</v>
      </c>
      <c r="J6" s="18">
        <f>Population!D5</f>
        <v>269347.56300000002</v>
      </c>
      <c r="K6" s="18">
        <f t="array" ref="K6">IFERROR(INDEX('GBD2016'!$H$2:$H$3307, MATCH(I6&amp;$I$3&amp;$C$3&amp;$D$3&amp;$F$3, 'GBD2016'!$D$2:$D$3307&amp;'GBD2016'!$C$2:$C$3307&amp;'GBD2016'!$E$2:$E$3307&amp;'GBD2016'!$F$2:$F$3307&amp;'GBD2016'!$A$2:$A$3307,0)),0)</f>
        <v>9773.9989084000008</v>
      </c>
      <c r="L6" s="128">
        <f t="shared" ref="L6:L24" si="2">K6/J6</f>
        <v>3.6287682723158701E-2</v>
      </c>
      <c r="M6" s="18">
        <f>K6-DWcalcs!AM36</f>
        <v>9752.4779934756407</v>
      </c>
      <c r="N6" s="124">
        <f t="shared" ref="N6:N24" si="3">M6/J6</f>
        <v>3.6207782557422435E-2</v>
      </c>
    </row>
    <row r="7" spans="1:14" x14ac:dyDescent="0.25">
      <c r="A7">
        <f t="shared" ref="A7:A20" si="4">A6+5</f>
        <v>10</v>
      </c>
      <c r="B7" t="s">
        <v>15</v>
      </c>
      <c r="C7" s="18">
        <f>Population!C6</f>
        <v>238192.03400000001</v>
      </c>
      <c r="D7" s="18">
        <f t="array" ref="D7">IFERROR(INDEX('GBD2016'!$H$2:$H$3307, MATCH(B7&amp;$B$3&amp;$C$3&amp;$D$3&amp;$F$3, 'GBD2016'!$D$2:$D$3307&amp;'GBD2016'!$C$2:$C$3307&amp;'GBD2016'!$E$2:$E$3307&amp;'GBD2016'!$F$2:$F$3307&amp;'GBD2016'!$A$2:$A$3307,0)),0)</f>
        <v>14080.2973994</v>
      </c>
      <c r="E7" s="17">
        <f t="shared" si="0"/>
        <v>5.9113217024713761E-2</v>
      </c>
      <c r="F7" s="18">
        <f>D7-DWcalcs!AM10</f>
        <v>14036.6163085151</v>
      </c>
      <c r="G7" s="126">
        <f t="shared" si="1"/>
        <v>5.8929830997266265E-2</v>
      </c>
      <c r="H7">
        <f t="shared" ref="H7:H20" si="5">H6+5</f>
        <v>10</v>
      </c>
      <c r="I7" t="s">
        <v>15</v>
      </c>
      <c r="J7" s="18">
        <f>Population!D6</f>
        <v>227636.109</v>
      </c>
      <c r="K7" s="18">
        <f t="array" ref="K7">IFERROR(INDEX('GBD2016'!$H$2:$H$3307, MATCH(I7&amp;$I$3&amp;$C$3&amp;$D$3&amp;$F$3, 'GBD2016'!$D$2:$D$3307&amp;'GBD2016'!$C$2:$C$3307&amp;'GBD2016'!$E$2:$E$3307&amp;'GBD2016'!$F$2:$F$3307&amp;'GBD2016'!$A$2:$A$3307,0)),0)</f>
        <v>14075.7878263</v>
      </c>
      <c r="L7" s="128">
        <f t="shared" si="2"/>
        <v>6.1834600354638815E-2</v>
      </c>
      <c r="M7" s="18">
        <f>K7-DWcalcs!AM37</f>
        <v>14033.83042937814</v>
      </c>
      <c r="N7" s="124">
        <f t="shared" si="3"/>
        <v>6.1650282510223982E-2</v>
      </c>
    </row>
    <row r="8" spans="1:14" x14ac:dyDescent="0.25">
      <c r="A8">
        <f t="shared" si="4"/>
        <v>15</v>
      </c>
      <c r="B8" t="s">
        <v>16</v>
      </c>
      <c r="C8" s="18">
        <f>Population!C7</f>
        <v>247861.22399999999</v>
      </c>
      <c r="D8" s="18">
        <f t="array" ref="D8">IFERROR(INDEX('GBD2016'!$H$2:$H$3307, MATCH(B8&amp;$B$3&amp;$C$3&amp;$D$3&amp;$F$3, 'GBD2016'!$D$2:$D$3307&amp;'GBD2016'!$C$2:$C$3307&amp;'GBD2016'!$E$2:$E$3307&amp;'GBD2016'!$F$2:$F$3307&amp;'GBD2016'!$A$2:$A$3307,0)),0)</f>
        <v>19823.292830400002</v>
      </c>
      <c r="E8" s="17">
        <f t="shared" si="0"/>
        <v>7.9977386178000973E-2</v>
      </c>
      <c r="F8" s="18">
        <f>D8-DWcalcs!AM11</f>
        <v>19742.081189078064</v>
      </c>
      <c r="G8" s="126">
        <f t="shared" si="1"/>
        <v>7.9649736535949908E-2</v>
      </c>
      <c r="H8">
        <f t="shared" si="5"/>
        <v>15</v>
      </c>
      <c r="I8" t="s">
        <v>16</v>
      </c>
      <c r="J8" s="18">
        <f>Population!D7</f>
        <v>232923.27299999999</v>
      </c>
      <c r="K8" s="18">
        <f t="array" ref="K8">IFERROR(INDEX('GBD2016'!$H$2:$H$3307, MATCH(I8&amp;$I$3&amp;$C$3&amp;$D$3&amp;$F$3, 'GBD2016'!$D$2:$D$3307&amp;'GBD2016'!$C$2:$C$3307&amp;'GBD2016'!$E$2:$E$3307&amp;'GBD2016'!$F$2:$F$3307&amp;'GBD2016'!$A$2:$A$3307,0)),0)</f>
        <v>21360.691500500001</v>
      </c>
      <c r="L8" s="128">
        <f t="shared" si="2"/>
        <v>9.1706986705875473E-2</v>
      </c>
      <c r="M8" s="18">
        <f>K8-DWcalcs!AM38</f>
        <v>21285.066947717089</v>
      </c>
      <c r="N8" s="124">
        <f t="shared" si="3"/>
        <v>9.1382310893927246E-2</v>
      </c>
    </row>
    <row r="9" spans="1:14" x14ac:dyDescent="0.25">
      <c r="A9">
        <f t="shared" si="4"/>
        <v>20</v>
      </c>
      <c r="B9" t="s">
        <v>17</v>
      </c>
      <c r="C9" s="18">
        <f>Population!C8</f>
        <v>294886.25900000002</v>
      </c>
      <c r="D9" s="18">
        <f t="array" ref="D9">IFERROR(INDEX('GBD2016'!$H$2:$H$3307, MATCH(B9&amp;$B$3&amp;$C$3&amp;$D$3&amp;$F$3, 'GBD2016'!$D$2:$D$3307&amp;'GBD2016'!$C$2:$C$3307&amp;'GBD2016'!$E$2:$E$3307&amp;'GBD2016'!$F$2:$F$3307&amp;'GBD2016'!$A$2:$A$3307,0)),0)</f>
        <v>24998.413277600001</v>
      </c>
      <c r="E9" s="17">
        <f t="shared" si="0"/>
        <v>8.477306932636694E-2</v>
      </c>
      <c r="F9" s="18">
        <f>D9-DWcalcs!AM12</f>
        <v>24848.134201259203</v>
      </c>
      <c r="G9" s="126">
        <f t="shared" si="1"/>
        <v>8.426345223925541E-2</v>
      </c>
      <c r="H9">
        <f t="shared" si="5"/>
        <v>20</v>
      </c>
      <c r="I9" t="s">
        <v>17</v>
      </c>
      <c r="J9" s="18">
        <f>Population!D8</f>
        <v>301204.98800000001</v>
      </c>
      <c r="K9" s="18">
        <f t="array" ref="K9">IFERROR(INDEX('GBD2016'!$H$2:$H$3307, MATCH(I9&amp;$I$3&amp;$C$3&amp;$D$3&amp;$F$3, 'GBD2016'!$D$2:$D$3307&amp;'GBD2016'!$C$2:$C$3307&amp;'GBD2016'!$E$2:$E$3307&amp;'GBD2016'!$F$2:$F$3307&amp;'GBD2016'!$A$2:$A$3307,0)),0)</f>
        <v>32051.029091699998</v>
      </c>
      <c r="L9" s="128">
        <f t="shared" si="2"/>
        <v>0.10640935697817859</v>
      </c>
      <c r="M9" s="18">
        <f>K9-DWcalcs!AM39</f>
        <v>31902.357878794341</v>
      </c>
      <c r="N9" s="124">
        <f t="shared" si="3"/>
        <v>0.10591576882782014</v>
      </c>
    </row>
    <row r="10" spans="1:14" x14ac:dyDescent="0.25">
      <c r="A10">
        <f t="shared" si="4"/>
        <v>25</v>
      </c>
      <c r="B10" t="s">
        <v>18</v>
      </c>
      <c r="C10" s="18">
        <f>Population!C9</f>
        <v>410961.79800000001</v>
      </c>
      <c r="D10" s="18">
        <f t="array" ref="D10">IFERROR(INDEX('GBD2016'!$H$2:$H$3307, MATCH(B10&amp;$B$3&amp;$C$3&amp;$D$3&amp;$F$3, 'GBD2016'!$D$2:$D$3307&amp;'GBD2016'!$C$2:$C$3307&amp;'GBD2016'!$E$2:$E$3307&amp;'GBD2016'!$F$2:$F$3307&amp;'GBD2016'!$A$2:$A$3307,0)),0)</f>
        <v>38463.363830800001</v>
      </c>
      <c r="E10" s="17">
        <f t="shared" si="0"/>
        <v>9.3593526254720158E-2</v>
      </c>
      <c r="F10" s="18">
        <f>D10-DWcalcs!AM13</f>
        <v>38156.855179741251</v>
      </c>
      <c r="G10" s="126">
        <f t="shared" si="1"/>
        <v>9.2847693789146923E-2</v>
      </c>
      <c r="H10">
        <f t="shared" si="5"/>
        <v>25</v>
      </c>
      <c r="I10" t="s">
        <v>18</v>
      </c>
      <c r="J10" s="18">
        <f>Population!D9</f>
        <v>427235.16499999998</v>
      </c>
      <c r="K10" s="18">
        <f t="array" ref="K10">IFERROR(INDEX('GBD2016'!$H$2:$H$3307, MATCH(I10&amp;$I$3&amp;$C$3&amp;$D$3&amp;$F$3, 'GBD2016'!$D$2:$D$3307&amp;'GBD2016'!$C$2:$C$3307&amp;'GBD2016'!$E$2:$E$3307&amp;'GBD2016'!$F$2:$F$3307&amp;'GBD2016'!$A$2:$A$3307,0)),0)</f>
        <v>50316.237217599999</v>
      </c>
      <c r="L10" s="128">
        <f t="shared" si="2"/>
        <v>0.11777175976982139</v>
      </c>
      <c r="M10" s="18">
        <f>K10-DWcalcs!AM40</f>
        <v>50000.78781036591</v>
      </c>
      <c r="N10" s="124">
        <f t="shared" si="3"/>
        <v>0.11703340901343154</v>
      </c>
    </row>
    <row r="11" spans="1:14" x14ac:dyDescent="0.25">
      <c r="A11">
        <f t="shared" si="4"/>
        <v>30</v>
      </c>
      <c r="B11" t="s">
        <v>19</v>
      </c>
      <c r="C11" s="18">
        <f>Population!C10</f>
        <v>440740.255</v>
      </c>
      <c r="D11" s="18">
        <f t="array" ref="D11">IFERROR(INDEX('GBD2016'!$H$2:$H$3307, MATCH(B11&amp;$B$3&amp;$C$3&amp;$D$3&amp;$F$3, 'GBD2016'!$D$2:$D$3307&amp;'GBD2016'!$C$2:$C$3307&amp;'GBD2016'!$E$2:$E$3307&amp;'GBD2016'!$F$2:$F$3307&amp;'GBD2016'!$A$2:$A$3307,0)),0)</f>
        <v>44960.436078500003</v>
      </c>
      <c r="E11" s="17">
        <f t="shared" si="0"/>
        <v>0.10201118588203385</v>
      </c>
      <c r="F11" s="18">
        <f>D11-DWcalcs!AM14</f>
        <v>44452.089391332505</v>
      </c>
      <c r="G11" s="126">
        <f t="shared" si="1"/>
        <v>0.10085779296772542</v>
      </c>
      <c r="H11">
        <f t="shared" si="5"/>
        <v>30</v>
      </c>
      <c r="I11" t="s">
        <v>19</v>
      </c>
      <c r="J11" s="18">
        <f>Population!D10</f>
        <v>420915.033</v>
      </c>
      <c r="K11" s="18">
        <f t="array" ref="K11">IFERROR(INDEX('GBD2016'!$H$2:$H$3307, MATCH(I11&amp;$I$3&amp;$C$3&amp;$D$3&amp;$F$3, 'GBD2016'!$D$2:$D$3307&amp;'GBD2016'!$C$2:$C$3307&amp;'GBD2016'!$E$2:$E$3307&amp;'GBD2016'!$F$2:$F$3307&amp;'GBD2016'!$A$2:$A$3307,0)),0)</f>
        <v>53437.870068099997</v>
      </c>
      <c r="L11" s="128">
        <f t="shared" si="2"/>
        <v>0.1269564303446962</v>
      </c>
      <c r="M11" s="18">
        <f>K11-DWcalcs!AM41</f>
        <v>52949.568736916917</v>
      </c>
      <c r="N11" s="124">
        <f t="shared" si="3"/>
        <v>0.1257963355680787</v>
      </c>
    </row>
    <row r="12" spans="1:14" x14ac:dyDescent="0.25">
      <c r="A12">
        <f t="shared" si="4"/>
        <v>35</v>
      </c>
      <c r="B12" t="s">
        <v>20</v>
      </c>
      <c r="C12" s="18">
        <f>Population!C11</f>
        <v>362610.40600000002</v>
      </c>
      <c r="D12" s="18">
        <f t="array" ref="D12">IFERROR(INDEX('GBD2016'!$H$2:$H$3307, MATCH(B12&amp;$B$3&amp;$C$3&amp;$D$3&amp;$F$3, 'GBD2016'!$D$2:$D$3307&amp;'GBD2016'!$C$2:$C$3307&amp;'GBD2016'!$E$2:$E$3307&amp;'GBD2016'!$F$2:$F$3307&amp;'GBD2016'!$A$2:$A$3307,0)),0)</f>
        <v>39273.770026999999</v>
      </c>
      <c r="E12" s="17">
        <f t="shared" si="0"/>
        <v>0.10830844724020412</v>
      </c>
      <c r="F12" s="18">
        <f>D12-DWcalcs!AM15</f>
        <v>38580.807277348402</v>
      </c>
      <c r="G12" s="126">
        <f t="shared" si="1"/>
        <v>0.10639740790381068</v>
      </c>
      <c r="H12">
        <f t="shared" si="5"/>
        <v>35</v>
      </c>
      <c r="I12" t="s">
        <v>20</v>
      </c>
      <c r="J12" s="18">
        <f>Population!D11</f>
        <v>342077.50799999997</v>
      </c>
      <c r="K12" s="18">
        <f t="array" ref="K12">IFERROR(INDEX('GBD2016'!$H$2:$H$3307, MATCH(I12&amp;$I$3&amp;$C$3&amp;$D$3&amp;$F$3, 'GBD2016'!$D$2:$D$3307&amp;'GBD2016'!$C$2:$C$3307&amp;'GBD2016'!$E$2:$E$3307&amp;'GBD2016'!$F$2:$F$3307&amp;'GBD2016'!$A$2:$A$3307,0)),0)</f>
        <v>45802.187181200003</v>
      </c>
      <c r="L12" s="128">
        <f t="shared" si="2"/>
        <v>0.1338941792723771</v>
      </c>
      <c r="M12" s="18">
        <f>K12-DWcalcs!AM42</f>
        <v>45135.314424686119</v>
      </c>
      <c r="N12" s="124">
        <f t="shared" si="3"/>
        <v>0.13194470074508999</v>
      </c>
    </row>
    <row r="13" spans="1:14" x14ac:dyDescent="0.25">
      <c r="A13">
        <f t="shared" si="4"/>
        <v>40</v>
      </c>
      <c r="B13" t="s">
        <v>21</v>
      </c>
      <c r="C13" s="18">
        <f>Population!C12</f>
        <v>339249.95500000002</v>
      </c>
      <c r="D13" s="18">
        <f t="array" ref="D13">IFERROR(INDEX('GBD2016'!$H$2:$H$3307, MATCH(B13&amp;$B$3&amp;$C$3&amp;$D$3&amp;$F$3, 'GBD2016'!$D$2:$D$3307&amp;'GBD2016'!$C$2:$C$3307&amp;'GBD2016'!$E$2:$E$3307&amp;'GBD2016'!$F$2:$F$3307&amp;'GBD2016'!$A$2:$A$3307,0)),0)</f>
        <v>39354.286809800004</v>
      </c>
      <c r="E13" s="17">
        <f t="shared" si="0"/>
        <v>0.11600380848923031</v>
      </c>
      <c r="F13" s="18">
        <f>D13-DWcalcs!AM16</f>
        <v>38290.377229044207</v>
      </c>
      <c r="G13" s="126">
        <f t="shared" si="1"/>
        <v>0.11286774446011115</v>
      </c>
      <c r="H13">
        <f t="shared" si="5"/>
        <v>40</v>
      </c>
      <c r="I13" t="s">
        <v>21</v>
      </c>
      <c r="J13" s="18">
        <f>Population!D12</f>
        <v>328763.31800000003</v>
      </c>
      <c r="K13" s="18">
        <f t="array" ref="K13">IFERROR(INDEX('GBD2016'!$H$2:$H$3307, MATCH(I13&amp;$I$3&amp;$C$3&amp;$D$3&amp;$F$3, 'GBD2016'!$D$2:$D$3307&amp;'GBD2016'!$C$2:$C$3307&amp;'GBD2016'!$E$2:$E$3307&amp;'GBD2016'!$F$2:$F$3307&amp;'GBD2016'!$A$2:$A$3307,0)),0)</f>
        <v>46944.309843100003</v>
      </c>
      <c r="L13" s="128">
        <f t="shared" si="2"/>
        <v>0.1427905951572736</v>
      </c>
      <c r="M13" s="18">
        <f>K13-DWcalcs!AM43</f>
        <v>45878.179688525306</v>
      </c>
      <c r="N13" s="124">
        <f t="shared" si="3"/>
        <v>0.13954774506967746</v>
      </c>
    </row>
    <row r="14" spans="1:14" x14ac:dyDescent="0.25">
      <c r="A14">
        <f t="shared" si="4"/>
        <v>45</v>
      </c>
      <c r="B14" t="s">
        <v>22</v>
      </c>
      <c r="C14" s="18">
        <f>Population!C13</f>
        <v>313968.41600000003</v>
      </c>
      <c r="D14" s="18">
        <f t="array" ref="D14">IFERROR(INDEX('GBD2016'!$H$2:$H$3307, MATCH(B14&amp;$B$3&amp;$C$3&amp;$D$3&amp;$F$3, 'GBD2016'!$D$2:$D$3307&amp;'GBD2016'!$C$2:$C$3307&amp;'GBD2016'!$E$2:$E$3307&amp;'GBD2016'!$F$2:$F$3307&amp;'GBD2016'!$A$2:$A$3307,0)),0)</f>
        <v>39084.8889862</v>
      </c>
      <c r="E14" s="17">
        <f t="shared" si="0"/>
        <v>0.12448669036251085</v>
      </c>
      <c r="F14" s="18">
        <f>D14-DWcalcs!AM17</f>
        <v>37535.517179101</v>
      </c>
      <c r="G14" s="126">
        <f t="shared" si="1"/>
        <v>0.11955188887248136</v>
      </c>
      <c r="H14">
        <f t="shared" si="5"/>
        <v>45</v>
      </c>
      <c r="I14" t="s">
        <v>22</v>
      </c>
      <c r="J14" s="18">
        <f>Population!D13</f>
        <v>316776</v>
      </c>
      <c r="K14" s="18">
        <f t="array" ref="K14">IFERROR(INDEX('GBD2016'!$H$2:$H$3307, MATCH(I14&amp;$I$3&amp;$C$3&amp;$D$3&amp;$F$3, 'GBD2016'!$D$2:$D$3307&amp;'GBD2016'!$C$2:$C$3307&amp;'GBD2016'!$E$2:$E$3307&amp;'GBD2016'!$F$2:$F$3307&amp;'GBD2016'!$A$2:$A$3307,0)),0)</f>
        <v>47156.281607899997</v>
      </c>
      <c r="L14" s="128">
        <f t="shared" si="2"/>
        <v>0.14886317652820918</v>
      </c>
      <c r="M14" s="18">
        <f>K14-DWcalcs!AM44</f>
        <v>45608.675850213396</v>
      </c>
      <c r="N14" s="124">
        <f t="shared" si="3"/>
        <v>0.14397768723076684</v>
      </c>
    </row>
    <row r="15" spans="1:14" x14ac:dyDescent="0.25">
      <c r="A15">
        <f t="shared" si="4"/>
        <v>50</v>
      </c>
      <c r="B15" t="s">
        <v>23</v>
      </c>
      <c r="C15" s="18">
        <f>Population!C14</f>
        <v>262459.07299999997</v>
      </c>
      <c r="D15" s="18">
        <f t="array" ref="D15">IFERROR(INDEX('GBD2016'!$H$2:$H$3307, MATCH(B15&amp;$B$3&amp;$C$3&amp;$D$3&amp;$F$3, 'GBD2016'!$D$2:$D$3307&amp;'GBD2016'!$C$2:$C$3307&amp;'GBD2016'!$E$2:$E$3307&amp;'GBD2016'!$F$2:$F$3307&amp;'GBD2016'!$A$2:$A$3307,0)),0)</f>
        <v>35576.107565400001</v>
      </c>
      <c r="E15" s="17">
        <f t="shared" si="0"/>
        <v>0.13554916261325059</v>
      </c>
      <c r="F15" s="18">
        <f>D15-DWcalcs!AM18</f>
        <v>33687.881908282303</v>
      </c>
      <c r="G15" s="126">
        <f t="shared" si="1"/>
        <v>0.1283548003245531</v>
      </c>
      <c r="H15">
        <f t="shared" si="5"/>
        <v>50</v>
      </c>
      <c r="I15" t="s">
        <v>23</v>
      </c>
      <c r="J15" s="18">
        <f>Population!D14</f>
        <v>270075.462</v>
      </c>
      <c r="K15" s="18">
        <f t="array" ref="K15">IFERROR(INDEX('GBD2016'!$H$2:$H$3307, MATCH(I15&amp;$I$3&amp;$C$3&amp;$D$3&amp;$F$3, 'GBD2016'!$D$2:$D$3307&amp;'GBD2016'!$C$2:$C$3307&amp;'GBD2016'!$E$2:$E$3307&amp;'GBD2016'!$F$2:$F$3307&amp;'GBD2016'!$A$2:$A$3307,0)),0)</f>
        <v>41656.781065499999</v>
      </c>
      <c r="L15" s="128">
        <f t="shared" si="2"/>
        <v>0.15424126559672421</v>
      </c>
      <c r="M15" s="18">
        <f>K15-DWcalcs!AM45</f>
        <v>39839.432275794003</v>
      </c>
      <c r="N15" s="124">
        <f t="shared" si="3"/>
        <v>0.14751222484549154</v>
      </c>
    </row>
    <row r="16" spans="1:14" x14ac:dyDescent="0.25">
      <c r="A16">
        <f t="shared" si="4"/>
        <v>55</v>
      </c>
      <c r="B16" t="s">
        <v>24</v>
      </c>
      <c r="C16" s="18">
        <f>Population!C15</f>
        <v>208912.49900000001</v>
      </c>
      <c r="D16" s="18">
        <f t="array" ref="D16">IFERROR(INDEX('GBD2016'!$H$2:$H$3307, MATCH(B16&amp;$B$3&amp;$C$3&amp;$D$3&amp;$F$3, 'GBD2016'!$D$2:$D$3307&amp;'GBD2016'!$C$2:$C$3307&amp;'GBD2016'!$E$2:$E$3307&amp;'GBD2016'!$F$2:$F$3307&amp;'GBD2016'!$A$2:$A$3307,0)),0)</f>
        <v>31108.806938500002</v>
      </c>
      <c r="E16" s="17">
        <f t="shared" si="0"/>
        <v>0.14890830892076018</v>
      </c>
      <c r="F16" s="18">
        <f>D16-DWcalcs!AM19</f>
        <v>29032.045364577003</v>
      </c>
      <c r="G16" s="126">
        <f t="shared" si="1"/>
        <v>0.13896748879815468</v>
      </c>
      <c r="H16">
        <f t="shared" si="5"/>
        <v>55</v>
      </c>
      <c r="I16" t="s">
        <v>24</v>
      </c>
      <c r="J16" s="18">
        <f>Population!D15</f>
        <v>214207.389</v>
      </c>
      <c r="K16" s="18">
        <f t="array" ref="K16">IFERROR(INDEX('GBD2016'!$H$2:$H$3307, MATCH(I16&amp;$I$3&amp;$C$3&amp;$D$3&amp;$F$3, 'GBD2016'!$D$2:$D$3307&amp;'GBD2016'!$C$2:$C$3307&amp;'GBD2016'!$E$2:$E$3307&amp;'GBD2016'!$F$2:$F$3307&amp;'GBD2016'!$A$2:$A$3307,0)),0)</f>
        <v>34518.549839799998</v>
      </c>
      <c r="L16" s="128">
        <f t="shared" si="2"/>
        <v>0.16114546748805195</v>
      </c>
      <c r="M16" s="18">
        <f>K16-DWcalcs!AM46</f>
        <v>32632.2009851394</v>
      </c>
      <c r="N16" s="124">
        <f t="shared" si="3"/>
        <v>0.15233928734895041</v>
      </c>
    </row>
    <row r="17" spans="1:14" x14ac:dyDescent="0.25">
      <c r="A17">
        <f t="shared" si="4"/>
        <v>60</v>
      </c>
      <c r="B17" t="s">
        <v>25</v>
      </c>
      <c r="C17" s="18">
        <f>Population!C16</f>
        <v>176747.43100000001</v>
      </c>
      <c r="D17" s="18">
        <f t="array" ref="D17">IFERROR(INDEX('GBD2016'!$H$2:$H$3307, MATCH(B17&amp;$B$3&amp;$C$3&amp;$D$3&amp;$F$3, 'GBD2016'!$D$2:$D$3307&amp;'GBD2016'!$C$2:$C$3307&amp;'GBD2016'!$E$2:$E$3307&amp;'GBD2016'!$F$2:$F$3307&amp;'GBD2016'!$A$2:$A$3307,0)),0)</f>
        <v>29094.5679384</v>
      </c>
      <c r="E17" s="17">
        <f t="shared" si="0"/>
        <v>0.16461098061674231</v>
      </c>
      <c r="F17" s="18">
        <f>D17-DWcalcs!AM20</f>
        <v>26741.8328413296</v>
      </c>
      <c r="G17" s="126">
        <f t="shared" si="1"/>
        <v>0.15129969748374786</v>
      </c>
      <c r="H17">
        <f t="shared" si="5"/>
        <v>60</v>
      </c>
      <c r="I17" t="s">
        <v>25</v>
      </c>
      <c r="J17" s="18">
        <f>Population!D16</f>
        <v>189702.747</v>
      </c>
      <c r="K17" s="18">
        <f t="array" ref="K17">IFERROR(INDEX('GBD2016'!$H$2:$H$3307, MATCH(I17&amp;$I$3&amp;$C$3&amp;$D$3&amp;$F$3, 'GBD2016'!$D$2:$D$3307&amp;'GBD2016'!$C$2:$C$3307&amp;'GBD2016'!$E$2:$E$3307&amp;'GBD2016'!$F$2:$F$3307&amp;'GBD2016'!$A$2:$A$3307,0)),0)</f>
        <v>32850.704857800003</v>
      </c>
      <c r="L17" s="128">
        <f t="shared" si="2"/>
        <v>0.17316936827382895</v>
      </c>
      <c r="M17" s="18">
        <f>K17-DWcalcs!AM47</f>
        <v>30676.653773854705</v>
      </c>
      <c r="N17" s="124">
        <f t="shared" si="3"/>
        <v>0.16170906462337473</v>
      </c>
    </row>
    <row r="18" spans="1:14" x14ac:dyDescent="0.25">
      <c r="A18">
        <f t="shared" si="4"/>
        <v>65</v>
      </c>
      <c r="B18" t="s">
        <v>26</v>
      </c>
      <c r="C18" s="18">
        <f>Population!C17</f>
        <v>155001.47200000001</v>
      </c>
      <c r="D18" s="18">
        <f t="array" ref="D18">IFERROR(INDEX('GBD2016'!$H$2:$H$3307, MATCH(B18&amp;$B$3&amp;$C$3&amp;$D$3&amp;$F$3, 'GBD2016'!$D$2:$D$3307&amp;'GBD2016'!$C$2:$C$3307&amp;'GBD2016'!$E$2:$E$3307&amp;'GBD2016'!$F$2:$F$3307&amp;'GBD2016'!$A$2:$A$3307,0)),0)</f>
        <v>28931.241069899999</v>
      </c>
      <c r="E18" s="17">
        <f t="shared" si="0"/>
        <v>0.18665139560674623</v>
      </c>
      <c r="F18" s="18">
        <f>D18-DWcalcs!AM21</f>
        <v>26221.219094068998</v>
      </c>
      <c r="G18" s="126">
        <f t="shared" si="1"/>
        <v>0.16916754889959365</v>
      </c>
      <c r="H18">
        <f t="shared" si="5"/>
        <v>65</v>
      </c>
      <c r="I18" t="s">
        <v>26</v>
      </c>
      <c r="J18" s="18">
        <f>Population!D17</f>
        <v>169443.32199999999</v>
      </c>
      <c r="K18" s="18">
        <f t="array" ref="K18">IFERROR(INDEX('GBD2016'!$H$2:$H$3307, MATCH(I18&amp;$I$3&amp;$C$3&amp;$D$3&amp;$F$3, 'GBD2016'!$D$2:$D$3307&amp;'GBD2016'!$C$2:$C$3307&amp;'GBD2016'!$E$2:$E$3307&amp;'GBD2016'!$F$2:$F$3307&amp;'GBD2016'!$A$2:$A$3307,0)),0)</f>
        <v>32754.038727899999</v>
      </c>
      <c r="L18" s="128">
        <f t="shared" si="2"/>
        <v>0.19330380413516682</v>
      </c>
      <c r="M18" s="18">
        <f>K18-DWcalcs!AM48</f>
        <v>30245.307754798599</v>
      </c>
      <c r="N18" s="124">
        <f t="shared" si="3"/>
        <v>0.17849808064314629</v>
      </c>
    </row>
    <row r="19" spans="1:14" x14ac:dyDescent="0.25">
      <c r="A19">
        <f t="shared" si="4"/>
        <v>70</v>
      </c>
      <c r="B19" t="s">
        <v>27</v>
      </c>
      <c r="C19" s="18">
        <f>Population!C18</f>
        <v>98388.566000000006</v>
      </c>
      <c r="D19" s="18">
        <f t="array" ref="D19">IFERROR(INDEX('GBD2016'!$H$2:$H$3307, MATCH(B19&amp;$B$3&amp;$C$3&amp;$D$3&amp;$F$3, 'GBD2016'!$D$2:$D$3307&amp;'GBD2016'!$C$2:$C$3307&amp;'GBD2016'!$E$2:$E$3307&amp;'GBD2016'!$F$2:$F$3307&amp;'GBD2016'!$A$2:$A$3307,0)),0)</f>
        <v>21064.490499200001</v>
      </c>
      <c r="E19" s="17">
        <f t="shared" si="0"/>
        <v>0.21409490305204773</v>
      </c>
      <c r="F19" s="18">
        <f>D19-DWcalcs!AM22</f>
        <v>18830.359049254002</v>
      </c>
      <c r="G19" s="126">
        <f t="shared" si="1"/>
        <v>0.19138767658483813</v>
      </c>
      <c r="H19">
        <f t="shared" si="5"/>
        <v>70</v>
      </c>
      <c r="I19" t="s">
        <v>27</v>
      </c>
      <c r="J19" s="18">
        <f>Population!D18</f>
        <v>115103.905</v>
      </c>
      <c r="K19" s="18">
        <f t="array" ref="K19">IFERROR(INDEX('GBD2016'!$H$2:$H$3307, MATCH(I19&amp;$I$3&amp;$C$3&amp;$D$3&amp;$F$3, 'GBD2016'!$D$2:$D$3307&amp;'GBD2016'!$C$2:$C$3307&amp;'GBD2016'!$E$2:$E$3307&amp;'GBD2016'!$F$2:$F$3307&amp;'GBD2016'!$A$2:$A$3307,0)),0)</f>
        <v>24940.090248100001</v>
      </c>
      <c r="L19" s="128">
        <f t="shared" si="2"/>
        <v>0.21667457979032076</v>
      </c>
      <c r="M19" s="18">
        <f>K19-DWcalcs!AM49</f>
        <v>22754.173196924203</v>
      </c>
      <c r="N19" s="124">
        <f t="shared" si="3"/>
        <v>0.19768376404713814</v>
      </c>
    </row>
    <row r="20" spans="1:14" x14ac:dyDescent="0.25">
      <c r="A20">
        <f t="shared" si="4"/>
        <v>75</v>
      </c>
      <c r="B20" t="s">
        <v>28</v>
      </c>
      <c r="C20" s="18">
        <f>Population!C19</f>
        <v>85738.186000000002</v>
      </c>
      <c r="D20" s="18">
        <f t="array" ref="D20">IFERROR(INDEX('GBD2016'!$H$2:$H$3307, MATCH(B20&amp;$B$3&amp;$C$3&amp;$D$3&amp;$F$3, 'GBD2016'!$D$2:$D$3307&amp;'GBD2016'!$C$2:$C$3307&amp;'GBD2016'!$E$2:$E$3307&amp;'GBD2016'!$F$2:$F$3307&amp;'GBD2016'!$A$2:$A$3307,0)),0)</f>
        <v>20685.315104000001</v>
      </c>
      <c r="E20" s="17">
        <f t="shared" si="0"/>
        <v>0.24126140368773374</v>
      </c>
      <c r="F20" s="18">
        <f>D20-DWcalcs!AM23</f>
        <v>18252.410367472999</v>
      </c>
      <c r="G20" s="126">
        <f t="shared" si="1"/>
        <v>0.21288542735757202</v>
      </c>
      <c r="H20">
        <f t="shared" si="5"/>
        <v>75</v>
      </c>
      <c r="I20" t="s">
        <v>28</v>
      </c>
      <c r="J20" s="18">
        <f>Population!D19</f>
        <v>100668.10400000001</v>
      </c>
      <c r="K20" s="18">
        <f t="array" ref="K20">IFERROR(INDEX('GBD2016'!$H$2:$H$3307, MATCH(I20&amp;$I$3&amp;$C$3&amp;$D$3&amp;$F$3, 'GBD2016'!$D$2:$D$3307&amp;'GBD2016'!$C$2:$C$3307&amp;'GBD2016'!$E$2:$E$3307&amp;'GBD2016'!$F$2:$F$3307&amp;'GBD2016'!$A$2:$A$3307,0)),0)</f>
        <v>24236.8142654</v>
      </c>
      <c r="L20" s="128">
        <f t="shared" si="2"/>
        <v>0.24075961801565268</v>
      </c>
      <c r="M20" s="18">
        <f>K20-DWcalcs!AM50</f>
        <v>21807.213648923902</v>
      </c>
      <c r="N20" s="124">
        <f t="shared" si="3"/>
        <v>0.2166248571536015</v>
      </c>
    </row>
    <row r="21" spans="1:14" x14ac:dyDescent="0.25">
      <c r="A21">
        <v>80</v>
      </c>
      <c r="B21" s="16" t="s">
        <v>147</v>
      </c>
      <c r="C21" s="18">
        <f>Population!C20</f>
        <v>60270.17</v>
      </c>
      <c r="D21" s="18">
        <f t="array" ref="D21">IFERROR(INDEX('GBD2016'!$H$2:$H$3307, MATCH(B21&amp;$B$3&amp;$C$3&amp;$D$3&amp;$F$3, 'GBD2016'!$D$2:$D$3307&amp;'GBD2016'!$C$2:$C$3307&amp;'GBD2016'!$E$2:$E$3307&amp;'GBD2016'!$F$2:$F$3307&amp;'GBD2016'!$A$2:$A$3307,0)),0)</f>
        <v>16286.220016499999</v>
      </c>
      <c r="E21" s="17">
        <f t="shared" si="0"/>
        <v>0.2702202435549792</v>
      </c>
      <c r="F21" s="18">
        <f>D21-DWcalcs!AM24</f>
        <v>14248.023240174</v>
      </c>
      <c r="G21" s="126">
        <f t="shared" si="1"/>
        <v>0.23640257261882619</v>
      </c>
      <c r="H21">
        <v>80</v>
      </c>
      <c r="I21" s="16" t="s">
        <v>147</v>
      </c>
      <c r="J21" s="18">
        <f>Population!D20</f>
        <v>76194.490999999995</v>
      </c>
      <c r="K21" s="18">
        <f t="array" ref="K21">IFERROR(INDEX('GBD2016'!$H$2:$H$3307, MATCH(I21&amp;$I$3&amp;$C$3&amp;$D$3&amp;$F$3, 'GBD2016'!$D$2:$D$3307&amp;'GBD2016'!$C$2:$C$3307&amp;'GBD2016'!$E$2:$E$3307&amp;'GBD2016'!$F$2:$F$3307&amp;'GBD2016'!$A$2:$A$3307,0)),0)</f>
        <v>20548.051223099999</v>
      </c>
      <c r="L21" s="128">
        <f t="shared" si="2"/>
        <v>0.26967896173884803</v>
      </c>
      <c r="M21" s="18">
        <f>K21-DWcalcs!AM51</f>
        <v>18357.684663166099</v>
      </c>
      <c r="N21" s="124">
        <f t="shared" si="3"/>
        <v>0.24093191544735301</v>
      </c>
    </row>
    <row r="22" spans="1:14" x14ac:dyDescent="0.25">
      <c r="A22">
        <v>85</v>
      </c>
      <c r="B22" s="16" t="s">
        <v>148</v>
      </c>
      <c r="C22" s="18">
        <f>Population!C21</f>
        <v>35369.241000000002</v>
      </c>
      <c r="D22" s="18">
        <f t="array" ref="D22">IFERROR(INDEX('GBD2016'!$H$2:$H$3307, MATCH(B22&amp;$B$3&amp;$C$3&amp;$D$3&amp;$F$3, 'GBD2016'!$D$2:$D$3307&amp;'GBD2016'!$C$2:$C$3307&amp;'GBD2016'!$E$2:$E$3307&amp;'GBD2016'!$F$2:$F$3307&amp;'GBD2016'!$A$2:$A$3307,0)),0)</f>
        <v>10789.174256</v>
      </c>
      <c r="E22" s="17">
        <f t="shared" si="0"/>
        <v>0.30504398598771176</v>
      </c>
      <c r="F22" s="18">
        <f>D22-DWcalcs!AM25</f>
        <v>9424.0778829701994</v>
      </c>
      <c r="G22" s="126">
        <f t="shared" si="1"/>
        <v>0.26644840591773511</v>
      </c>
      <c r="H22">
        <v>85</v>
      </c>
      <c r="I22" s="16" t="s">
        <v>148</v>
      </c>
      <c r="J22" s="18">
        <f>Population!D21</f>
        <v>53386.936999999998</v>
      </c>
      <c r="K22" s="18">
        <f t="array" ref="K22">IFERROR(INDEX('GBD2016'!$H$2:$H$3307, MATCH(I22&amp;$I$3&amp;$C$3&amp;$D$3&amp;$F$3, 'GBD2016'!$D$2:$D$3307&amp;'GBD2016'!$C$2:$C$3307&amp;'GBD2016'!$E$2:$E$3307&amp;'GBD2016'!$F$2:$F$3307&amp;'GBD2016'!$A$2:$A$3307,0)),0)</f>
        <v>16237.9792079</v>
      </c>
      <c r="L22" s="128">
        <f t="shared" si="2"/>
        <v>0.30415641204326821</v>
      </c>
      <c r="M22" s="18">
        <f>K22-DWcalcs!AM52</f>
        <v>14398.4615541562</v>
      </c>
      <c r="N22" s="124">
        <f t="shared" si="3"/>
        <v>0.2697000870111016</v>
      </c>
    </row>
    <row r="23" spans="1:14" x14ac:dyDescent="0.25">
      <c r="A23">
        <v>90</v>
      </c>
      <c r="B23" s="16" t="s">
        <v>149</v>
      </c>
      <c r="C23" s="18">
        <f>Population!C22</f>
        <v>14754.620999999999</v>
      </c>
      <c r="D23" s="18">
        <f t="array" ref="D23">IFERROR(INDEX('GBD2016'!$H$2:$H$3307, MATCH(B23&amp;$B$3&amp;$C$3&amp;$D$3&amp;$F$3, 'GBD2016'!$D$2:$D$3307&amp;'GBD2016'!$C$2:$C$3307&amp;'GBD2016'!$E$2:$E$3307&amp;'GBD2016'!$F$2:$F$3307&amp;'GBD2016'!$A$2:$A$3307,0)),0)</f>
        <v>4940.1189501700001</v>
      </c>
      <c r="E23" s="17">
        <f t="shared" si="0"/>
        <v>0.33481842401577105</v>
      </c>
      <c r="F23" s="18">
        <f>D23-DWcalcs!AM26</f>
        <v>4336.4265618949003</v>
      </c>
      <c r="G23" s="126">
        <f t="shared" si="1"/>
        <v>0.29390294483978274</v>
      </c>
      <c r="H23">
        <v>90</v>
      </c>
      <c r="I23" s="16" t="s">
        <v>149</v>
      </c>
      <c r="J23" s="18">
        <f>Population!D22</f>
        <v>31028.611000000001</v>
      </c>
      <c r="K23" s="18">
        <f t="array" ref="K23">IFERROR(INDEX('GBD2016'!$H$2:$H$3307, MATCH(I23&amp;$I$3&amp;$C$3&amp;$D$3&amp;$F$3, 'GBD2016'!$D$2:$D$3307&amp;'GBD2016'!$C$2:$C$3307&amp;'GBD2016'!$E$2:$E$3307&amp;'GBD2016'!$F$2:$F$3307&amp;'GBD2016'!$A$2:$A$3307,0)),0)</f>
        <v>10478.3009805</v>
      </c>
      <c r="L23" s="128">
        <f t="shared" si="2"/>
        <v>0.33769803554854583</v>
      </c>
      <c r="M23" s="18">
        <f>K23-DWcalcs!AM53</f>
        <v>9295.8301433655997</v>
      </c>
      <c r="N23" s="124">
        <f t="shared" si="3"/>
        <v>0.299588987188811</v>
      </c>
    </row>
    <row r="24" spans="1:14" x14ac:dyDescent="0.25">
      <c r="A24">
        <v>95</v>
      </c>
      <c r="B24" s="16" t="s">
        <v>150</v>
      </c>
      <c r="C24" s="18">
        <f>Population!C23</f>
        <v>2722.665</v>
      </c>
      <c r="D24" s="18">
        <f t="array" ref="D24">IFERROR(INDEX('GBD2016'!$H$2:$H$3307, MATCH(B24&amp;$B$3&amp;$C$3&amp;$D$3&amp;$F$3, 'GBD2016'!$D$2:$D$3307&amp;'GBD2016'!$C$2:$C$3307&amp;'GBD2016'!$E$2:$E$3307&amp;'GBD2016'!$F$2:$F$3307&amp;'GBD2016'!$A$2:$A$3307,0)),0)</f>
        <v>946.71480438200001</v>
      </c>
      <c r="E24" s="17">
        <f t="shared" si="0"/>
        <v>0.3477162281742337</v>
      </c>
      <c r="F24" s="18">
        <f>D24-DWcalcs!AM27</f>
        <v>832.22955617908997</v>
      </c>
      <c r="G24" s="126">
        <f t="shared" si="1"/>
        <v>0.30566726210499273</v>
      </c>
      <c r="H24">
        <v>95</v>
      </c>
      <c r="I24" s="16" t="s">
        <v>150</v>
      </c>
      <c r="J24" s="18">
        <f>Population!D23</f>
        <v>9130.5859999999993</v>
      </c>
      <c r="K24" s="18">
        <f t="array" ref="K24">IFERROR(INDEX('GBD2016'!$H$2:$H$3307, MATCH(I24&amp;$I$3&amp;$C$3&amp;$D$3&amp;$F$3, 'GBD2016'!$D$2:$D$3307&amp;'GBD2016'!$C$2:$C$3307&amp;'GBD2016'!$E$2:$E$3307&amp;'GBD2016'!$F$2:$F$3307&amp;'GBD2016'!$A$2:$A$3307,0)),0)</f>
        <v>3270.9707498900002</v>
      </c>
      <c r="L24" s="128">
        <f t="shared" si="2"/>
        <v>0.35824324417841313</v>
      </c>
      <c r="M24" s="18">
        <f>K24-DWcalcs!AM54</f>
        <v>2891.1360853026003</v>
      </c>
      <c r="N24" s="124">
        <f t="shared" si="3"/>
        <v>0.3166429937029891</v>
      </c>
    </row>
    <row r="25" spans="1:14" x14ac:dyDescent="0.25">
      <c r="B25" s="15" t="s">
        <v>38</v>
      </c>
      <c r="C25" s="19">
        <f>SUM(C5:C24)</f>
        <v>4365024.4680000003</v>
      </c>
      <c r="D25" s="19"/>
      <c r="E25" s="19"/>
      <c r="F25" s="19"/>
      <c r="G25" s="127"/>
      <c r="I25" s="15" t="s">
        <v>38</v>
      </c>
      <c r="J25" s="121">
        <f>SUM(J5:J24)</f>
        <v>4413371.6429999992</v>
      </c>
      <c r="K25" s="120"/>
      <c r="L25" s="120"/>
      <c r="M25" s="120"/>
      <c r="N25" s="125"/>
    </row>
    <row r="26" spans="1:14" x14ac:dyDescent="0.25">
      <c r="B26" t="s">
        <v>29</v>
      </c>
      <c r="C26" s="18">
        <f>SUM(C5:C24)</f>
        <v>4365024.4680000003</v>
      </c>
      <c r="D26" s="18"/>
      <c r="E26" s="18"/>
      <c r="F26" s="18"/>
      <c r="G26" s="18"/>
      <c r="H26" s="40"/>
      <c r="I26" s="40"/>
      <c r="J26" s="40"/>
      <c r="K26" s="48"/>
      <c r="L26" s="48"/>
      <c r="M26" s="48"/>
      <c r="N26" s="48"/>
    </row>
    <row r="27" spans="1:14" x14ac:dyDescent="0.25">
      <c r="H27" s="40"/>
      <c r="I27" s="40"/>
      <c r="J27" s="40"/>
      <c r="K27" s="41"/>
      <c r="L27" s="41"/>
      <c r="M27" s="41"/>
      <c r="N27" s="41"/>
    </row>
    <row r="28" spans="1:14" x14ac:dyDescent="0.25">
      <c r="A28" s="39"/>
      <c r="B28" s="40"/>
      <c r="C28" s="41"/>
      <c r="D28" s="42"/>
      <c r="E28" s="42"/>
      <c r="F28" s="42"/>
      <c r="G28" s="42"/>
      <c r="H28" s="41"/>
      <c r="I28" s="41"/>
      <c r="J28" s="41"/>
      <c r="K28" s="42"/>
      <c r="L28" s="42"/>
      <c r="M28" s="42"/>
      <c r="N28" s="42"/>
    </row>
    <row r="29" spans="1:14" x14ac:dyDescent="0.25">
      <c r="A29" s="39"/>
      <c r="B29" s="43"/>
      <c r="C29" s="48"/>
      <c r="D29" s="49"/>
      <c r="E29" s="49"/>
      <c r="F29" s="49"/>
      <c r="G29" s="49"/>
      <c r="H29" s="39"/>
      <c r="I29" s="39"/>
      <c r="J29" s="39"/>
      <c r="K29" s="42"/>
      <c r="L29" s="42"/>
      <c r="M29" s="42"/>
      <c r="N29" s="42"/>
    </row>
    <row r="30" spans="1:14" x14ac:dyDescent="0.25">
      <c r="A30" s="39"/>
      <c r="B30" s="40"/>
      <c r="C30" s="39"/>
      <c r="D30" s="39"/>
      <c r="E30" s="39"/>
      <c r="F30" s="39"/>
      <c r="G30" s="39"/>
      <c r="H30" s="50"/>
      <c r="I30" s="50"/>
      <c r="J30" s="50"/>
      <c r="K30" s="42"/>
      <c r="L30" s="42"/>
      <c r="M30" s="42"/>
      <c r="N30" s="42"/>
    </row>
    <row r="31" spans="1:14" x14ac:dyDescent="0.25">
      <c r="A31" s="39"/>
      <c r="B31" s="40"/>
      <c r="C31" s="41"/>
      <c r="D31" s="42"/>
      <c r="E31" s="42"/>
      <c r="F31" s="42"/>
      <c r="G31" s="42"/>
      <c r="H31" s="50"/>
      <c r="I31" s="50"/>
      <c r="J31" s="50"/>
      <c r="K31" s="39"/>
      <c r="L31" s="39"/>
      <c r="M31" s="39"/>
      <c r="N31" s="39"/>
    </row>
    <row r="32" spans="1:14" x14ac:dyDescent="0.25">
      <c r="A32" s="39"/>
      <c r="B32" s="40"/>
      <c r="C32" s="41"/>
      <c r="D32" s="42"/>
      <c r="E32" s="42"/>
      <c r="F32" s="42"/>
      <c r="G32" s="42"/>
      <c r="H32" s="50"/>
      <c r="I32" s="50"/>
      <c r="J32" s="50"/>
      <c r="K32" s="39"/>
      <c r="L32" s="39"/>
      <c r="M32" s="39"/>
      <c r="N32" s="39"/>
    </row>
    <row r="33" spans="1:14" x14ac:dyDescent="0.25">
      <c r="A33" s="39"/>
      <c r="B33" s="44"/>
      <c r="C33" s="39"/>
      <c r="D33" s="42"/>
      <c r="E33" s="42"/>
      <c r="F33" s="42"/>
      <c r="G33" s="42"/>
      <c r="H33" s="39"/>
      <c r="I33" s="39"/>
      <c r="J33" s="39"/>
      <c r="K33" s="39"/>
      <c r="L33" s="39"/>
      <c r="M33" s="39"/>
      <c r="N33" s="39"/>
    </row>
    <row r="34" spans="1:14" x14ac:dyDescent="0.25">
      <c r="A34" s="39"/>
      <c r="B34" s="39"/>
      <c r="C34" s="50"/>
      <c r="D34" s="42"/>
      <c r="E34" s="42"/>
      <c r="F34" s="42"/>
      <c r="G34" s="42"/>
      <c r="H34" s="39"/>
      <c r="I34" s="39"/>
      <c r="J34" s="39"/>
      <c r="K34" s="39"/>
      <c r="L34" s="39"/>
      <c r="M34" s="39"/>
      <c r="N34" s="39"/>
    </row>
    <row r="35" spans="1:14" x14ac:dyDescent="0.25">
      <c r="A35" s="39"/>
      <c r="B35" s="39"/>
      <c r="C35" s="50"/>
      <c r="D35" s="39"/>
      <c r="E35" s="39"/>
      <c r="F35" s="39"/>
      <c r="G35" s="39"/>
      <c r="H35" s="41"/>
      <c r="I35" s="41"/>
      <c r="J35" s="41"/>
      <c r="K35" s="39"/>
      <c r="L35" s="39"/>
      <c r="M35" s="39"/>
      <c r="N35" s="39"/>
    </row>
    <row r="36" spans="1:14" x14ac:dyDescent="0.25">
      <c r="A36" s="39"/>
      <c r="B36" s="39"/>
      <c r="C36" s="51"/>
      <c r="D36" s="39"/>
      <c r="E36" s="39"/>
      <c r="F36" s="39"/>
      <c r="G36" s="39"/>
      <c r="H36" s="42"/>
      <c r="I36" s="42"/>
      <c r="J36" s="42"/>
      <c r="K36" s="39"/>
      <c r="L36" s="39"/>
      <c r="M36" s="39"/>
      <c r="N36" s="39"/>
    </row>
    <row r="37" spans="1:14" x14ac:dyDescent="0.25">
      <c r="B37" s="39"/>
      <c r="C37" s="39"/>
      <c r="D37" s="39"/>
      <c r="E37" s="39"/>
      <c r="F37" s="39"/>
      <c r="G37" s="39"/>
      <c r="H37" s="39"/>
      <c r="I37" s="39"/>
      <c r="J37" s="39"/>
      <c r="K37" s="39"/>
      <c r="L37" s="39"/>
      <c r="M37" s="39"/>
      <c r="N37" s="39"/>
    </row>
    <row r="38" spans="1:14" x14ac:dyDescent="0.25">
      <c r="B38" s="39"/>
      <c r="C38" s="39"/>
      <c r="D38" s="39"/>
      <c r="E38" s="39"/>
      <c r="F38" s="39"/>
      <c r="G38" s="39"/>
      <c r="H38" s="39"/>
      <c r="I38" s="39"/>
      <c r="J38" s="39"/>
      <c r="K38" s="39"/>
      <c r="L38" s="39"/>
      <c r="M38" s="39"/>
      <c r="N38" s="39"/>
    </row>
    <row r="39" spans="1:14" x14ac:dyDescent="0.25">
      <c r="B39" s="44"/>
      <c r="C39" s="41"/>
      <c r="D39" s="39"/>
      <c r="E39" s="39"/>
      <c r="F39" s="39"/>
      <c r="G39" s="39"/>
      <c r="H39" s="39"/>
      <c r="I39" s="39"/>
      <c r="J39" s="39"/>
      <c r="K39" s="39"/>
      <c r="L39" s="39"/>
      <c r="M39" s="39"/>
      <c r="N39" s="39"/>
    </row>
    <row r="40" spans="1:14" x14ac:dyDescent="0.25">
      <c r="B40" s="39"/>
      <c r="C40" s="42"/>
      <c r="D40" s="39"/>
      <c r="E40" s="39"/>
      <c r="F40" s="39"/>
      <c r="G40" s="39"/>
      <c r="H40" s="39"/>
      <c r="I40" s="39"/>
      <c r="J40" s="39"/>
      <c r="K40" s="42"/>
      <c r="L40" s="42"/>
      <c r="M40" s="42"/>
      <c r="N40" s="42"/>
    </row>
    <row r="41" spans="1:14" x14ac:dyDescent="0.25">
      <c r="B41" s="39"/>
      <c r="C41" s="39"/>
      <c r="D41" s="39"/>
      <c r="E41" s="39"/>
      <c r="F41" s="39"/>
      <c r="G41" s="39"/>
      <c r="H41" s="39"/>
      <c r="I41" s="39"/>
      <c r="J41" s="39"/>
      <c r="K41" s="42"/>
      <c r="L41" s="42"/>
      <c r="M41" s="42"/>
      <c r="N41" s="42"/>
    </row>
    <row r="42" spans="1:14" x14ac:dyDescent="0.25">
      <c r="B42" s="39"/>
      <c r="C42" s="39"/>
      <c r="D42" s="39"/>
      <c r="E42" s="39"/>
      <c r="F42" s="39"/>
      <c r="G42" s="39"/>
      <c r="H42" s="39"/>
      <c r="I42" s="39"/>
      <c r="J42" s="39"/>
      <c r="K42" s="42"/>
      <c r="L42" s="42"/>
      <c r="M42" s="42"/>
      <c r="N42" s="42"/>
    </row>
    <row r="43" spans="1:14" x14ac:dyDescent="0.25">
      <c r="B43" s="39"/>
      <c r="C43" s="39"/>
      <c r="D43" s="39"/>
      <c r="E43" s="39"/>
      <c r="F43" s="39"/>
      <c r="G43" s="39"/>
      <c r="H43" s="39"/>
      <c r="I43" s="39"/>
      <c r="J43" s="39"/>
      <c r="K43" s="42"/>
      <c r="L43" s="42"/>
      <c r="M43" s="42"/>
      <c r="N43" s="42"/>
    </row>
    <row r="44" spans="1:14" x14ac:dyDescent="0.25">
      <c r="B44" s="39"/>
      <c r="C44" s="39"/>
      <c r="D44" s="42"/>
      <c r="E44" s="42"/>
      <c r="F44" s="42"/>
      <c r="G44" s="42"/>
      <c r="H44" s="39"/>
      <c r="I44" s="39"/>
      <c r="J44" s="39"/>
      <c r="K44" s="42"/>
      <c r="L44" s="42"/>
      <c r="M44" s="42"/>
      <c r="N44" s="42"/>
    </row>
    <row r="45" spans="1:14" x14ac:dyDescent="0.25">
      <c r="B45" s="39"/>
      <c r="C45" s="39"/>
      <c r="D45" s="42"/>
      <c r="E45" s="42"/>
      <c r="F45" s="42"/>
      <c r="G45" s="42"/>
      <c r="H45" s="39"/>
      <c r="I45" s="39"/>
      <c r="J45" s="39"/>
      <c r="K45" s="42"/>
      <c r="L45" s="42"/>
      <c r="M45" s="42"/>
      <c r="N45" s="42"/>
    </row>
    <row r="46" spans="1:14" x14ac:dyDescent="0.25">
      <c r="B46" s="39"/>
      <c r="C46" s="39"/>
      <c r="D46" s="42"/>
      <c r="E46" s="42"/>
      <c r="F46" s="42"/>
      <c r="G46" s="42"/>
      <c r="H46" s="39"/>
      <c r="I46" s="39"/>
      <c r="J46" s="39"/>
      <c r="K46" s="42"/>
      <c r="L46" s="42"/>
      <c r="M46" s="42"/>
      <c r="N46" s="42"/>
    </row>
    <row r="47" spans="1:14" x14ac:dyDescent="0.25">
      <c r="B47" s="39"/>
      <c r="C47" s="39"/>
      <c r="D47" s="42"/>
      <c r="E47" s="42"/>
      <c r="F47" s="42"/>
      <c r="G47" s="42"/>
      <c r="H47" s="39"/>
      <c r="I47" s="39"/>
      <c r="J47" s="39"/>
      <c r="K47" s="42"/>
      <c r="L47" s="42"/>
      <c r="M47" s="42"/>
      <c r="N47" s="42"/>
    </row>
    <row r="48" spans="1:14" x14ac:dyDescent="0.25">
      <c r="B48" s="39"/>
      <c r="C48" s="39"/>
      <c r="D48" s="42"/>
      <c r="E48" s="42"/>
      <c r="F48" s="42"/>
      <c r="G48" s="42"/>
      <c r="H48" s="39"/>
      <c r="I48" s="39"/>
      <c r="J48" s="39"/>
      <c r="K48" s="42"/>
      <c r="L48" s="42"/>
      <c r="M48" s="42"/>
      <c r="N48" s="42"/>
    </row>
    <row r="49" spans="2:14" x14ac:dyDescent="0.25">
      <c r="B49" s="39"/>
      <c r="C49" s="39"/>
      <c r="D49" s="42"/>
      <c r="E49" s="42"/>
      <c r="F49" s="42"/>
      <c r="G49" s="42"/>
      <c r="H49" s="39"/>
      <c r="I49" s="39"/>
      <c r="J49" s="39"/>
      <c r="K49" s="42"/>
      <c r="L49" s="42"/>
      <c r="M49" s="42"/>
      <c r="N49" s="42"/>
    </row>
    <row r="50" spans="2:14" x14ac:dyDescent="0.25">
      <c r="B50" s="39"/>
      <c r="C50" s="39"/>
      <c r="D50" s="42"/>
      <c r="E50" s="42"/>
      <c r="F50" s="42"/>
      <c r="G50" s="42"/>
      <c r="H50" s="39"/>
      <c r="I50" s="39"/>
      <c r="J50" s="39"/>
      <c r="K50" s="42"/>
      <c r="L50" s="42"/>
      <c r="M50" s="42"/>
      <c r="N50" s="42"/>
    </row>
    <row r="51" spans="2:14" x14ac:dyDescent="0.25">
      <c r="B51" s="39"/>
      <c r="C51" s="39"/>
      <c r="D51" s="42"/>
      <c r="E51" s="42"/>
      <c r="F51" s="42"/>
      <c r="G51" s="42"/>
      <c r="H51" s="39"/>
      <c r="I51" s="39"/>
      <c r="J51" s="39"/>
      <c r="K51" s="42"/>
      <c r="L51" s="42"/>
      <c r="M51" s="42"/>
      <c r="N51" s="42"/>
    </row>
    <row r="52" spans="2:14" x14ac:dyDescent="0.25">
      <c r="B52" s="39"/>
      <c r="C52" s="39"/>
      <c r="D52" s="42"/>
      <c r="E52" s="42"/>
      <c r="F52" s="42"/>
      <c r="G52" s="42"/>
      <c r="H52" s="39"/>
      <c r="I52" s="39"/>
      <c r="J52" s="39"/>
      <c r="K52" s="42"/>
      <c r="L52" s="42"/>
      <c r="M52" s="42"/>
      <c r="N52" s="42"/>
    </row>
    <row r="53" spans="2:14" x14ac:dyDescent="0.25">
      <c r="B53" s="39"/>
      <c r="C53" s="39"/>
      <c r="D53" s="42"/>
      <c r="E53" s="42"/>
      <c r="F53" s="42"/>
      <c r="G53" s="42"/>
      <c r="H53" s="39"/>
      <c r="I53" s="39"/>
      <c r="J53" s="39"/>
      <c r="K53" s="42"/>
      <c r="L53" s="42"/>
      <c r="M53" s="42"/>
      <c r="N53" s="42"/>
    </row>
    <row r="54" spans="2:14" x14ac:dyDescent="0.25">
      <c r="B54" s="39"/>
      <c r="C54" s="39"/>
      <c r="D54" s="42"/>
      <c r="E54" s="42"/>
      <c r="F54" s="42"/>
      <c r="G54" s="42"/>
      <c r="H54" s="44"/>
      <c r="I54" s="44"/>
      <c r="J54" s="44"/>
      <c r="K54" s="42"/>
      <c r="L54" s="42"/>
      <c r="M54" s="42"/>
      <c r="N54" s="42"/>
    </row>
    <row r="55" spans="2:14" x14ac:dyDescent="0.25">
      <c r="B55" s="39"/>
      <c r="C55" s="39"/>
      <c r="D55" s="42"/>
      <c r="E55" s="42"/>
      <c r="F55" s="42"/>
      <c r="G55" s="42"/>
      <c r="H55" s="39"/>
      <c r="I55" s="39"/>
      <c r="J55" s="39"/>
      <c r="K55" s="42"/>
      <c r="L55" s="42"/>
      <c r="M55" s="42"/>
      <c r="N55" s="42"/>
    </row>
    <row r="56" spans="2:14" x14ac:dyDescent="0.25">
      <c r="B56" s="39"/>
      <c r="C56" s="39"/>
      <c r="D56" s="42"/>
      <c r="E56" s="42"/>
      <c r="F56" s="42"/>
      <c r="G56" s="42"/>
      <c r="H56" s="39"/>
      <c r="I56" s="39"/>
      <c r="J56" s="39"/>
      <c r="K56" s="42"/>
      <c r="L56" s="42"/>
      <c r="M56" s="42"/>
      <c r="N56" s="42"/>
    </row>
    <row r="57" spans="2:14" x14ac:dyDescent="0.25">
      <c r="B57" s="39"/>
      <c r="C57" s="39"/>
      <c r="D57" s="42"/>
      <c r="E57" s="42"/>
      <c r="F57" s="42"/>
      <c r="G57" s="42"/>
      <c r="H57" s="39"/>
      <c r="I57" s="39"/>
      <c r="J57" s="39"/>
      <c r="K57" s="42"/>
      <c r="L57" s="42"/>
      <c r="M57" s="42"/>
      <c r="N57" s="42"/>
    </row>
    <row r="58" spans="2:14" x14ac:dyDescent="0.25">
      <c r="B58" s="39"/>
      <c r="C58" s="39"/>
      <c r="D58" s="42"/>
      <c r="E58" s="42"/>
      <c r="F58" s="42"/>
      <c r="G58" s="42"/>
      <c r="H58" s="39"/>
      <c r="I58" s="39"/>
      <c r="J58" s="39"/>
      <c r="K58" s="42"/>
      <c r="L58" s="42"/>
      <c r="M58" s="42"/>
      <c r="N58" s="42"/>
    </row>
    <row r="59" spans="2:14" x14ac:dyDescent="0.25">
      <c r="B59" s="39"/>
      <c r="C59" s="39"/>
      <c r="D59" s="42"/>
      <c r="E59" s="42"/>
      <c r="F59" s="42"/>
      <c r="G59" s="42"/>
      <c r="H59" s="39"/>
      <c r="I59" s="39"/>
      <c r="J59" s="39"/>
      <c r="K59" s="42"/>
      <c r="L59" s="42"/>
      <c r="M59" s="42"/>
      <c r="N59" s="42"/>
    </row>
    <row r="60" spans="2:14" x14ac:dyDescent="0.25">
      <c r="B60" s="39"/>
      <c r="C60" s="39"/>
      <c r="D60" s="42"/>
      <c r="E60" s="42"/>
      <c r="F60" s="42"/>
      <c r="G60" s="42"/>
      <c r="H60" s="39"/>
      <c r="I60" s="39"/>
      <c r="J60" s="39"/>
      <c r="K60" s="42"/>
      <c r="L60" s="42"/>
      <c r="M60" s="42"/>
      <c r="N60" s="42"/>
    </row>
    <row r="61" spans="2:14" x14ac:dyDescent="0.25">
      <c r="B61" s="39"/>
      <c r="C61" s="39"/>
      <c r="D61" s="42"/>
      <c r="E61" s="42"/>
      <c r="F61" s="42"/>
      <c r="G61" s="42"/>
      <c r="H61" s="39"/>
      <c r="I61" s="39"/>
      <c r="J61" s="39"/>
      <c r="K61" s="42"/>
      <c r="L61" s="42"/>
      <c r="M61" s="42"/>
      <c r="N61" s="42"/>
    </row>
    <row r="62" spans="2:14" x14ac:dyDescent="0.25">
      <c r="B62" s="39"/>
      <c r="C62" s="39"/>
      <c r="D62" s="42"/>
      <c r="E62" s="42"/>
      <c r="F62" s="42"/>
      <c r="G62" s="42"/>
      <c r="H62" s="39"/>
      <c r="I62" s="39"/>
      <c r="J62" s="39"/>
      <c r="K62" s="42"/>
      <c r="L62" s="42"/>
      <c r="M62" s="42"/>
      <c r="N62" s="42"/>
    </row>
    <row r="63" spans="2:14" x14ac:dyDescent="0.25">
      <c r="B63" s="39"/>
      <c r="C63" s="39"/>
      <c r="D63" s="42"/>
      <c r="E63" s="42"/>
      <c r="F63" s="42"/>
      <c r="G63" s="42"/>
      <c r="H63" s="39"/>
      <c r="I63" s="39"/>
      <c r="J63" s="39"/>
      <c r="K63" s="42"/>
      <c r="L63" s="42"/>
      <c r="M63" s="42"/>
      <c r="N63" s="42"/>
    </row>
    <row r="64" spans="2:14" x14ac:dyDescent="0.25">
      <c r="B64" s="39"/>
      <c r="C64" s="39"/>
      <c r="D64" s="42"/>
      <c r="E64" s="42"/>
      <c r="F64" s="42"/>
      <c r="G64" s="42"/>
      <c r="H64" s="39"/>
      <c r="I64" s="39"/>
      <c r="J64" s="39"/>
      <c r="K64" s="42"/>
      <c r="L64" s="42"/>
      <c r="M64" s="42"/>
      <c r="N64" s="42"/>
    </row>
    <row r="65" spans="2:14" x14ac:dyDescent="0.25">
      <c r="B65" s="39"/>
      <c r="C65" s="39"/>
      <c r="D65" s="42"/>
      <c r="E65" s="42"/>
      <c r="F65" s="42"/>
      <c r="G65" s="42"/>
      <c r="H65" s="39"/>
      <c r="I65" s="39"/>
      <c r="J65" s="39"/>
      <c r="K65" s="42"/>
      <c r="L65" s="42"/>
      <c r="M65" s="42"/>
      <c r="N65" s="42"/>
    </row>
    <row r="66" spans="2:14" x14ac:dyDescent="0.25">
      <c r="B66" s="39"/>
      <c r="C66" s="39"/>
      <c r="D66" s="42"/>
      <c r="E66" s="42"/>
      <c r="F66" s="42"/>
      <c r="G66" s="42"/>
      <c r="H66" s="39"/>
      <c r="I66" s="39"/>
      <c r="J66" s="39"/>
      <c r="K66" s="49"/>
      <c r="L66" s="49"/>
      <c r="M66" s="49"/>
      <c r="N66" s="49"/>
    </row>
    <row r="67" spans="2:14" x14ac:dyDescent="0.25">
      <c r="B67" s="39"/>
      <c r="C67" s="39"/>
      <c r="D67" s="42"/>
      <c r="E67" s="42"/>
      <c r="F67" s="42"/>
      <c r="G67" s="42"/>
      <c r="H67" s="39"/>
      <c r="I67" s="39"/>
      <c r="J67" s="39"/>
      <c r="K67" s="39"/>
      <c r="L67" s="39"/>
      <c r="M67" s="39"/>
      <c r="N67" s="39"/>
    </row>
    <row r="68" spans="2:14" x14ac:dyDescent="0.25">
      <c r="B68" s="39"/>
      <c r="C68" s="39"/>
      <c r="D68" s="42"/>
      <c r="E68" s="42"/>
      <c r="F68" s="42"/>
      <c r="G68" s="42"/>
      <c r="H68" s="39"/>
      <c r="I68" s="39"/>
      <c r="J68" s="39"/>
      <c r="K68" s="39"/>
      <c r="L68" s="39"/>
      <c r="M68" s="39"/>
      <c r="N68" s="39"/>
    </row>
    <row r="69" spans="2:14" x14ac:dyDescent="0.25">
      <c r="B69" s="39"/>
      <c r="C69" s="39"/>
      <c r="D69" s="42"/>
      <c r="E69" s="42"/>
      <c r="F69" s="42"/>
      <c r="G69" s="42"/>
      <c r="H69" s="39"/>
      <c r="I69" s="39"/>
      <c r="J69" s="39"/>
      <c r="K69" s="39"/>
      <c r="L69" s="39"/>
      <c r="M69" s="39"/>
      <c r="N69" s="39"/>
    </row>
    <row r="70" spans="2:14" x14ac:dyDescent="0.25">
      <c r="B70" s="44"/>
      <c r="C70" s="44"/>
      <c r="D70" s="49"/>
      <c r="E70" s="49"/>
      <c r="F70" s="49"/>
      <c r="G70" s="49"/>
      <c r="H70" s="39"/>
      <c r="I70" s="39"/>
      <c r="J70" s="39"/>
      <c r="K70" s="39"/>
      <c r="L70" s="39"/>
      <c r="M70" s="39"/>
      <c r="N70" s="39"/>
    </row>
    <row r="71" spans="2:14" x14ac:dyDescent="0.25">
      <c r="B71" s="39"/>
      <c r="C71" s="39"/>
      <c r="D71" s="39"/>
      <c r="E71" s="39"/>
      <c r="F71" s="39"/>
      <c r="G71" s="39"/>
      <c r="H71" s="39"/>
      <c r="I71" s="39"/>
      <c r="J71" s="39"/>
      <c r="K71" s="39"/>
      <c r="L71" s="39"/>
      <c r="M71" s="39"/>
      <c r="N71" s="39"/>
    </row>
    <row r="72" spans="2:14" x14ac:dyDescent="0.25">
      <c r="B72" s="39"/>
      <c r="C72" s="39"/>
      <c r="D72" s="39"/>
      <c r="E72" s="39"/>
      <c r="F72" s="39"/>
      <c r="G72" s="39"/>
      <c r="H72" s="39"/>
      <c r="I72" s="39"/>
      <c r="J72" s="39"/>
      <c r="K72" s="39"/>
      <c r="L72" s="39"/>
      <c r="M72" s="39"/>
      <c r="N72" s="39"/>
    </row>
    <row r="73" spans="2:14" x14ac:dyDescent="0.25">
      <c r="B73" s="39"/>
      <c r="C73" s="39"/>
      <c r="D73" s="39"/>
      <c r="E73" s="39"/>
      <c r="F73" s="39"/>
      <c r="G73" s="39"/>
      <c r="H73" s="39"/>
      <c r="I73" s="39"/>
      <c r="J73" s="2" t="s">
        <v>74</v>
      </c>
      <c r="K73"/>
      <c r="L73"/>
      <c r="M73"/>
      <c r="N73"/>
    </row>
    <row r="74" spans="2:14" x14ac:dyDescent="0.25">
      <c r="H74" s="39"/>
      <c r="I74" s="39"/>
      <c r="J74" s="11" t="s">
        <v>70</v>
      </c>
      <c r="K74" s="11">
        <v>180.39480729851644</v>
      </c>
      <c r="L74" s="16"/>
      <c r="M74" s="16"/>
      <c r="N74" s="16"/>
    </row>
    <row r="75" spans="2:14" x14ac:dyDescent="0.25">
      <c r="H75" s="39"/>
      <c r="I75" s="39"/>
      <c r="J75" s="11" t="s">
        <v>71</v>
      </c>
      <c r="K75" s="11">
        <v>1.1138455102727122E-2</v>
      </c>
      <c r="L75" s="16"/>
      <c r="M75" s="16"/>
      <c r="N75" s="16"/>
    </row>
    <row r="76" spans="2:14" x14ac:dyDescent="0.25">
      <c r="B76" s="2" t="s">
        <v>100</v>
      </c>
      <c r="H76" s="39"/>
      <c r="I76" s="39"/>
      <c r="K76"/>
      <c r="L76"/>
      <c r="M76"/>
      <c r="N76"/>
    </row>
    <row r="77" spans="2:14" x14ac:dyDescent="0.25">
      <c r="B77" s="11" t="s">
        <v>70</v>
      </c>
      <c r="C77" s="11">
        <v>162.07250658577954</v>
      </c>
      <c r="H77" s="39"/>
      <c r="I77" s="39"/>
      <c r="J77" s="11" t="s">
        <v>72</v>
      </c>
      <c r="K77" s="27">
        <f>K21</f>
        <v>20548.051223099999</v>
      </c>
      <c r="L77" s="56"/>
      <c r="M77" s="56"/>
      <c r="N77" s="56"/>
    </row>
    <row r="78" spans="2:14" x14ac:dyDescent="0.25">
      <c r="B78" s="11" t="s">
        <v>71</v>
      </c>
      <c r="C78" s="11">
        <v>1.266127678238572E-2</v>
      </c>
      <c r="H78" s="39"/>
      <c r="I78" s="39"/>
      <c r="J78" s="11" t="s">
        <v>52</v>
      </c>
      <c r="K78" s="27" t="e">
        <f>SUM(#REF!)</f>
        <v>#REF!</v>
      </c>
      <c r="L78" s="56"/>
      <c r="M78" s="56"/>
      <c r="N78" s="56"/>
    </row>
    <row r="79" spans="2:14" x14ac:dyDescent="0.25">
      <c r="H79" s="39"/>
      <c r="I79" s="39"/>
      <c r="J79" s="11" t="s">
        <v>53</v>
      </c>
      <c r="K79" s="47" t="e">
        <f>(K77-K78)/K77</f>
        <v>#REF!</v>
      </c>
      <c r="L79" s="57"/>
      <c r="M79" s="57"/>
      <c r="N79" s="57"/>
    </row>
    <row r="80" spans="2:14" x14ac:dyDescent="0.25">
      <c r="B80" s="11" t="s">
        <v>72</v>
      </c>
      <c r="C80" s="27">
        <f>D21</f>
        <v>16286.220016499999</v>
      </c>
      <c r="H80" s="39"/>
      <c r="I80" s="39"/>
      <c r="K80"/>
      <c r="L80"/>
      <c r="M80"/>
      <c r="N80"/>
    </row>
    <row r="81" spans="2:14" x14ac:dyDescent="0.25">
      <c r="B81" s="11" t="s">
        <v>52</v>
      </c>
      <c r="C81" s="27" t="e">
        <f>SUM(#REF!)</f>
        <v>#REF!</v>
      </c>
      <c r="H81" s="39"/>
      <c r="I81" s="39"/>
      <c r="J81" s="11" t="s">
        <v>73</v>
      </c>
      <c r="K81" s="11" t="e">
        <f>SUMXMY2(#REF!,#REF!)</f>
        <v>#REF!</v>
      </c>
      <c r="L81" s="16"/>
      <c r="M81" s="16"/>
      <c r="N81" s="16"/>
    </row>
    <row r="82" spans="2:14" x14ac:dyDescent="0.25">
      <c r="B82" s="11" t="s">
        <v>53</v>
      </c>
      <c r="C82" s="47" t="e">
        <f>(C81-C80)/C81</f>
        <v>#REF!</v>
      </c>
      <c r="H82" s="39"/>
      <c r="I82" s="39"/>
      <c r="J82" s="39"/>
      <c r="K82"/>
      <c r="L82"/>
      <c r="M82"/>
      <c r="N82"/>
    </row>
    <row r="83" spans="2:14" x14ac:dyDescent="0.25">
      <c r="H83" s="39"/>
      <c r="I83" s="39"/>
      <c r="J83" s="39"/>
      <c r="K83"/>
      <c r="L83"/>
      <c r="M83"/>
      <c r="N83"/>
    </row>
    <row r="84" spans="2:14" x14ac:dyDescent="0.25">
      <c r="B84" s="11" t="s">
        <v>73</v>
      </c>
      <c r="C84" s="11" t="e">
        <f>SUMXMY2(#REF!,#REF!)</f>
        <v>#REF!</v>
      </c>
      <c r="H84" s="39"/>
      <c r="I84" s="39"/>
      <c r="J84" s="39"/>
      <c r="K84"/>
      <c r="L84"/>
      <c r="M84"/>
      <c r="N84"/>
    </row>
    <row r="85" spans="2:14" x14ac:dyDescent="0.25">
      <c r="H85" s="39"/>
      <c r="I85" s="39"/>
      <c r="J85" s="39"/>
      <c r="K85"/>
      <c r="L85"/>
      <c r="M85"/>
      <c r="N85"/>
    </row>
    <row r="86" spans="2:14" x14ac:dyDescent="0.25">
      <c r="H86" s="39"/>
      <c r="I86" s="39"/>
      <c r="J86" s="39"/>
      <c r="K86"/>
      <c r="L86"/>
      <c r="M86"/>
      <c r="N86"/>
    </row>
    <row r="87" spans="2:14" x14ac:dyDescent="0.25">
      <c r="H87" s="39"/>
      <c r="I87" s="39"/>
      <c r="J87" s="39"/>
      <c r="K87"/>
      <c r="L87"/>
      <c r="M87"/>
      <c r="N87"/>
    </row>
    <row r="88" spans="2:14" x14ac:dyDescent="0.25">
      <c r="H88" s="39"/>
      <c r="I88" s="39"/>
      <c r="J88" s="39"/>
      <c r="K88"/>
      <c r="L88"/>
      <c r="M88"/>
      <c r="N88"/>
    </row>
    <row r="89" spans="2:14" x14ac:dyDescent="0.25">
      <c r="H89" s="39"/>
      <c r="I89" s="39"/>
      <c r="J89" s="39"/>
      <c r="K89"/>
      <c r="L89"/>
      <c r="M89"/>
      <c r="N89"/>
    </row>
    <row r="90" spans="2:14" x14ac:dyDescent="0.25">
      <c r="H90" s="39"/>
      <c r="I90" s="39"/>
      <c r="J90" s="39"/>
      <c r="K90"/>
      <c r="L90"/>
      <c r="M90"/>
      <c r="N90"/>
    </row>
    <row r="91" spans="2:14" x14ac:dyDescent="0.25">
      <c r="H91" s="39"/>
      <c r="I91" s="39"/>
      <c r="J91" s="39"/>
      <c r="K91"/>
      <c r="L91"/>
      <c r="M91"/>
      <c r="N91"/>
    </row>
    <row r="92" spans="2:14" x14ac:dyDescent="0.25">
      <c r="H92" s="39"/>
      <c r="I92" s="39"/>
      <c r="J92" s="39"/>
      <c r="K92"/>
      <c r="L92"/>
      <c r="M92"/>
      <c r="N92"/>
    </row>
    <row r="93" spans="2:14" x14ac:dyDescent="0.25">
      <c r="H93" s="39"/>
      <c r="I93" s="39"/>
      <c r="J93" s="39"/>
      <c r="K93"/>
      <c r="L93"/>
      <c r="M93"/>
      <c r="N93"/>
    </row>
    <row r="94" spans="2:14" x14ac:dyDescent="0.25">
      <c r="H94" s="39"/>
      <c r="I94" s="39"/>
      <c r="J94" s="39"/>
      <c r="K94"/>
      <c r="L94"/>
      <c r="M94"/>
      <c r="N94"/>
    </row>
    <row r="95" spans="2:14" x14ac:dyDescent="0.25">
      <c r="H95" s="39"/>
      <c r="I95" s="39"/>
      <c r="J95" s="39"/>
      <c r="K95"/>
      <c r="L95"/>
      <c r="M95"/>
      <c r="N95"/>
    </row>
    <row r="96" spans="2:14" x14ac:dyDescent="0.25">
      <c r="H96" s="39"/>
      <c r="I96" s="39"/>
      <c r="J96" s="39"/>
      <c r="K96"/>
      <c r="L96"/>
      <c r="M96"/>
      <c r="N96"/>
    </row>
    <row r="97" spans="8:14" x14ac:dyDescent="0.25">
      <c r="H97" s="39"/>
      <c r="I97" s="39"/>
      <c r="J97" s="39"/>
      <c r="K97"/>
      <c r="L97"/>
      <c r="M97"/>
      <c r="N97"/>
    </row>
    <row r="98" spans="8:14" x14ac:dyDescent="0.25">
      <c r="H98" s="39"/>
      <c r="I98" s="39"/>
      <c r="J98" s="39"/>
      <c r="K98"/>
      <c r="L98"/>
      <c r="M98"/>
      <c r="N98"/>
    </row>
    <row r="99" spans="8:14" x14ac:dyDescent="0.25">
      <c r="H99" s="39"/>
      <c r="I99" s="39"/>
      <c r="J99" s="39"/>
      <c r="K99"/>
      <c r="L99"/>
      <c r="M99"/>
      <c r="N99"/>
    </row>
    <row r="100" spans="8:14" x14ac:dyDescent="0.25">
      <c r="H100" s="39"/>
      <c r="I100" s="39"/>
      <c r="J100" s="39"/>
      <c r="K100"/>
      <c r="L100"/>
      <c r="M100"/>
      <c r="N100"/>
    </row>
    <row r="101" spans="8:14" x14ac:dyDescent="0.25">
      <c r="H101" s="39"/>
      <c r="I101" s="39"/>
      <c r="J101" s="39"/>
      <c r="K101"/>
      <c r="L101"/>
      <c r="M101"/>
      <c r="N101"/>
    </row>
    <row r="102" spans="8:14" x14ac:dyDescent="0.25">
      <c r="H102" s="39"/>
      <c r="I102" s="39"/>
      <c r="J102" s="39"/>
      <c r="K102"/>
      <c r="L102"/>
      <c r="M102"/>
      <c r="N102"/>
    </row>
    <row r="103" spans="8:14" x14ac:dyDescent="0.25">
      <c r="H103" s="39"/>
      <c r="I103" s="39"/>
      <c r="J103" s="39"/>
      <c r="K103"/>
      <c r="L103"/>
      <c r="M103"/>
      <c r="N103"/>
    </row>
    <row r="104" spans="8:14" x14ac:dyDescent="0.25">
      <c r="H104" s="39"/>
      <c r="I104" s="39"/>
      <c r="J104" s="39"/>
      <c r="K104"/>
      <c r="L104"/>
      <c r="M104"/>
      <c r="N104"/>
    </row>
    <row r="105" spans="8:14" x14ac:dyDescent="0.25">
      <c r="H105" s="39"/>
      <c r="I105" s="39"/>
      <c r="J105" s="39"/>
      <c r="K105"/>
      <c r="L105"/>
      <c r="M105"/>
      <c r="N105"/>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54"/>
  <sheetViews>
    <sheetView topLeftCell="AC31" zoomScaleNormal="100" workbookViewId="0">
      <selection activeCell="AK38" sqref="AK38"/>
    </sheetView>
  </sheetViews>
  <sheetFormatPr defaultRowHeight="15" x14ac:dyDescent="0.25"/>
  <cols>
    <col min="2" max="2" width="10.85546875" bestFit="1" customWidth="1"/>
    <col min="4" max="4" width="12.28515625" customWidth="1"/>
    <col min="5" max="5" width="10.140625" customWidth="1"/>
    <col min="6" max="6" width="13.85546875" customWidth="1"/>
    <col min="7" max="7" width="12.7109375" bestFit="1" customWidth="1"/>
    <col min="8" max="8" width="11.28515625" bestFit="1" customWidth="1"/>
    <col min="9" max="9" width="17.28515625" bestFit="1" customWidth="1"/>
    <col min="11" max="12" width="13.85546875" bestFit="1" customWidth="1"/>
    <col min="13" max="13" width="14.42578125" bestFit="1" customWidth="1"/>
    <col min="14" max="14" width="11.7109375" bestFit="1" customWidth="1"/>
    <col min="15" max="15" width="15.28515625" customWidth="1"/>
    <col min="16" max="16" width="15.7109375" customWidth="1"/>
    <col min="19" max="19" width="13.85546875" bestFit="1" customWidth="1"/>
    <col min="20" max="20" width="14.42578125" bestFit="1" customWidth="1"/>
    <col min="21" max="21" width="12.7109375" bestFit="1" customWidth="1"/>
    <col min="22" max="22" width="12.85546875" customWidth="1"/>
    <col min="23" max="23" width="15.7109375" bestFit="1" customWidth="1"/>
    <col min="25" max="25" width="10.42578125" bestFit="1" customWidth="1"/>
    <col min="26" max="26" width="9.28515625" bestFit="1" customWidth="1"/>
    <col min="27" max="27" width="14.42578125" bestFit="1" customWidth="1"/>
    <col min="28" max="28" width="12" bestFit="1" customWidth="1"/>
    <col min="29" max="29" width="11.28515625" bestFit="1" customWidth="1"/>
    <col min="30" max="30" width="15.7109375" bestFit="1" customWidth="1"/>
    <col min="33" max="33" width="17.7109375" customWidth="1"/>
    <col min="34" max="34" width="13" customWidth="1"/>
    <col min="35" max="35" width="11.7109375" bestFit="1" customWidth="1"/>
    <col min="37" max="37" width="16.28515625" customWidth="1"/>
    <col min="39" max="39" width="10" bestFit="1" customWidth="1"/>
  </cols>
  <sheetData>
    <row r="1" spans="2:39" x14ac:dyDescent="0.25">
      <c r="B1" s="12"/>
    </row>
    <row r="2" spans="2:39" x14ac:dyDescent="0.25">
      <c r="B2" s="12" t="s">
        <v>39</v>
      </c>
      <c r="D2" s="23" t="s">
        <v>0</v>
      </c>
      <c r="E2" s="23" t="s">
        <v>1</v>
      </c>
      <c r="F2" s="2"/>
      <c r="K2" s="23" t="s">
        <v>0</v>
      </c>
      <c r="L2" s="23" t="s">
        <v>1</v>
      </c>
      <c r="R2" s="23" t="s">
        <v>0</v>
      </c>
      <c r="S2" s="23" t="s">
        <v>1</v>
      </c>
      <c r="Y2" s="23" t="s">
        <v>0</v>
      </c>
      <c r="Z2" s="23" t="s">
        <v>1</v>
      </c>
      <c r="AF2" s="23" t="s">
        <v>0</v>
      </c>
      <c r="AG2" s="23" t="s">
        <v>1</v>
      </c>
    </row>
    <row r="3" spans="2:39" ht="60" x14ac:dyDescent="0.25">
      <c r="B3" s="77" t="s">
        <v>95</v>
      </c>
      <c r="D3" s="10" t="s">
        <v>42</v>
      </c>
      <c r="E3" s="24" t="s">
        <v>31</v>
      </c>
      <c r="K3" s="10" t="s">
        <v>42</v>
      </c>
      <c r="L3" s="24" t="s">
        <v>32</v>
      </c>
      <c r="R3" s="10" t="s">
        <v>42</v>
      </c>
      <c r="S3" s="24" t="s">
        <v>33</v>
      </c>
      <c r="Y3" s="10" t="s">
        <v>42</v>
      </c>
      <c r="Z3" s="24" t="s">
        <v>34</v>
      </c>
      <c r="AF3" s="10" t="s">
        <v>42</v>
      </c>
      <c r="AG3" s="24" t="s">
        <v>35</v>
      </c>
    </row>
    <row r="4" spans="2:39" x14ac:dyDescent="0.25">
      <c r="B4" s="12" t="s">
        <v>97</v>
      </c>
    </row>
    <row r="5" spans="2:39" ht="15.75" thickBot="1" x14ac:dyDescent="0.3"/>
    <row r="6" spans="2:39" ht="30.75" thickBot="1" x14ac:dyDescent="0.3">
      <c r="AM6" s="52" t="s">
        <v>77</v>
      </c>
    </row>
    <row r="7" spans="2:39" ht="45" x14ac:dyDescent="0.25">
      <c r="D7" s="13" t="s">
        <v>44</v>
      </c>
      <c r="E7" s="13" t="s">
        <v>43</v>
      </c>
      <c r="F7" s="12" t="s">
        <v>39</v>
      </c>
      <c r="G7" s="12" t="s">
        <v>8</v>
      </c>
      <c r="H7" s="12" t="s">
        <v>40</v>
      </c>
      <c r="I7" s="20" t="s">
        <v>41</v>
      </c>
      <c r="K7" s="13" t="s">
        <v>44</v>
      </c>
      <c r="L7" s="13" t="s">
        <v>43</v>
      </c>
      <c r="M7" s="12" t="s">
        <v>39</v>
      </c>
      <c r="N7" s="12" t="s">
        <v>8</v>
      </c>
      <c r="O7" s="12" t="s">
        <v>40</v>
      </c>
      <c r="P7" s="20" t="s">
        <v>41</v>
      </c>
      <c r="R7" s="13" t="s">
        <v>44</v>
      </c>
      <c r="S7" s="13" t="s">
        <v>43</v>
      </c>
      <c r="T7" s="12" t="s">
        <v>39</v>
      </c>
      <c r="U7" s="12" t="s">
        <v>8</v>
      </c>
      <c r="V7" s="12" t="s">
        <v>40</v>
      </c>
      <c r="W7" s="20" t="s">
        <v>41</v>
      </c>
      <c r="Y7" s="13" t="s">
        <v>44</v>
      </c>
      <c r="Z7" s="13" t="s">
        <v>43</v>
      </c>
      <c r="AA7" s="12" t="s">
        <v>39</v>
      </c>
      <c r="AB7" s="12" t="s">
        <v>8</v>
      </c>
      <c r="AC7" s="12" t="s">
        <v>40</v>
      </c>
      <c r="AD7" s="20" t="s">
        <v>41</v>
      </c>
      <c r="AF7" s="13" t="s">
        <v>44</v>
      </c>
      <c r="AG7" s="13" t="s">
        <v>43</v>
      </c>
      <c r="AH7" s="12" t="s">
        <v>39</v>
      </c>
      <c r="AI7" s="12" t="s">
        <v>8</v>
      </c>
      <c r="AJ7" s="12" t="s">
        <v>40</v>
      </c>
      <c r="AK7" s="20" t="s">
        <v>41</v>
      </c>
      <c r="AM7" s="1"/>
    </row>
    <row r="8" spans="2:39" x14ac:dyDescent="0.25">
      <c r="D8" s="11" t="s">
        <v>145</v>
      </c>
      <c r="E8" s="11" t="s">
        <v>145</v>
      </c>
      <c r="F8" s="78">
        <f t="array" ref="F8">IFERROR(INDEX('GBD2016'!$H$2:$H$3307, MATCH(E8&amp;$E$2&amp;$E$3&amp;$B$4&amp;$B$2, 'GBD2016'!$D$2:$D$3307&amp;'GBD2016'!$C$2:$C$3307&amp;'GBD2016'!$E$2:$E$3307&amp;'GBD2016'!$F$2:$F$3307&amp;'GBD2016'!$A$2:$A$3307,0)),0)</f>
        <v>79.823783186399993</v>
      </c>
      <c r="G8" s="25">
        <f t="array" ref="G8">IFERROR(INDEX('GBD2016'!$H$2:$H$3307, MATCH(E8&amp;$E$2&amp;$E$3&amp;$B$4&amp;$B$3, 'GBD2016'!$D$2:$D$3307&amp;'GBD2016'!$C$2:$C$3307&amp;'GBD2016'!$E$2:$E$3307&amp;'GBD2016'!$F$2:$F$3307&amp;'GBD2016'!$A$2:$A$3307,0)),0)</f>
        <v>5.0315027384300004</v>
      </c>
      <c r="H8" s="25">
        <f>IFERROR((G8/F8),0)</f>
        <v>6.3032626838554109E-2</v>
      </c>
      <c r="I8" s="29">
        <f>IFERROR((H8/(1-YLDs_all_cause!G5)),0)</f>
        <v>6.4817592351625361E-2</v>
      </c>
      <c r="K8" s="11" t="s">
        <v>145</v>
      </c>
      <c r="L8" s="11" t="s">
        <v>145</v>
      </c>
      <c r="M8" s="28">
        <f t="array" ref="M8">IFERROR(INDEX('GBD2016'!$H$2:$H$3313, MATCH(L8&amp;$E$2&amp;$L$3&amp;$B$4&amp;$B$2, 'GBD2016'!$D$2:$D$3313&amp;'GBD2016'!$C$2:$C$3313&amp;'GBD2016'!$E$2:$E$3313&amp;'GBD2016'!$F$2:$F$3313&amp;'GBD2016'!$A$2:$A$3313,0)),0)</f>
        <v>19.751173443700001</v>
      </c>
      <c r="N8" s="25">
        <f t="array" ref="N8">IFERROR(INDEX('GBD2016'!$H$2:$H$3313, MATCH(L8&amp;$E$2&amp;$L$3&amp;$B$4&amp;$B$3, 'GBD2016'!$D$2:$D$3313&amp;'GBD2016'!$C$2:$C$3313&amp;'GBD2016'!$E$2:$E$3313&amp;'GBD2016'!$F$2:$F$3313&amp;'GBD2016'!$A$2:$A$3313,0)),0)</f>
        <v>2.40870911296</v>
      </c>
      <c r="O8" s="25">
        <f>IFERROR((N8/M8),0)</f>
        <v>0.12195270928210607</v>
      </c>
      <c r="P8" s="29">
        <f>IFERROR((O8/(1-YLDs_all_cause!G5)),0)</f>
        <v>0.12540618078110788</v>
      </c>
      <c r="R8" s="11" t="s">
        <v>145</v>
      </c>
      <c r="S8" s="11" t="s">
        <v>145</v>
      </c>
      <c r="T8" s="28">
        <f t="array" ref="T8">IFERROR(INDEX('GBD2016'!$H$2:$H$3313, MATCH(S8&amp;$E$2&amp;$S$3&amp;$B$4&amp;$B$2, 'GBD2016'!$D$2:$D$3313&amp;'GBD2016'!$C$2:$C$3313&amp;'GBD2016'!$E$2:$E$3313&amp;'GBD2016'!$F$2:$F$3313&amp;'GBD2016'!$A$2:$A$3313,0)),0)</f>
        <v>10.064391092599999</v>
      </c>
      <c r="U8" s="25">
        <f t="array" ref="U8">IFERROR(INDEX('GBD2016'!$H$2:$H$3313, MATCH(S8&amp;$E$2&amp;$S$3&amp;$B$4&amp;$B$3, 'GBD2016'!$D$2:$D$3313&amp;'GBD2016'!$C$2:$C$3313&amp;'GBD2016'!$E$2:$E$3313&amp;'GBD2016'!$F$2:$F$3313&amp;'GBD2016'!$A$2:$A$3313,0)),0)</f>
        <v>0.49330768414800003</v>
      </c>
      <c r="V8" s="25">
        <f>U8/T8</f>
        <v>4.9015154479709382E-2</v>
      </c>
      <c r="W8" s="29">
        <f>IFERROR((V8/(1-YLDs_all_cause!G5)),0)</f>
        <v>5.0403171523457704E-2</v>
      </c>
      <c r="Y8" s="11" t="s">
        <v>145</v>
      </c>
      <c r="Z8" s="11" t="s">
        <v>145</v>
      </c>
      <c r="AA8" s="28"/>
      <c r="AB8" s="25"/>
      <c r="AC8" s="26"/>
      <c r="AD8" s="21"/>
      <c r="AF8" s="11" t="s">
        <v>145</v>
      </c>
      <c r="AG8" s="11" t="s">
        <v>145</v>
      </c>
      <c r="AH8" s="28">
        <f t="array" ref="AH8">IFERROR(INDEX('GBD2016'!$H$2:$H$3313, MATCH(AG8&amp;$E$2&amp;$AG$3&amp;$B$4&amp;$B$2, 'GBD2016'!$D$2:$D$3313&amp;'GBD2016'!$C$2:$C$3313&amp;'GBD2016'!$E$2:$E$3313&amp;'GBD2016'!$F$2:$F$3313&amp;'GBD2016'!$A$2:$A$3313,0)),0)</f>
        <v>0</v>
      </c>
      <c r="AI8" s="25">
        <f t="array" ref="AI8">IFERROR(INDEX('GBD2016'!$H$2:$H$3313, MATCH(AG8&amp;$E$2&amp;$AG$3&amp;$B$4&amp;$B$3, 'GBD2016'!$D$2:$D$3313&amp;'GBD2016'!$C$2:$C$3313&amp;'GBD2016'!$E$2:$E$3313&amp;'GBD2016'!$F$2:$F$3313&amp;'GBD2016'!$A$2:$A$3313,0)),0)</f>
        <v>0</v>
      </c>
      <c r="AJ8" s="25">
        <f>IFERROR((AI8/AH8),0)</f>
        <v>0</v>
      </c>
      <c r="AK8" s="29">
        <f>IFERROR((AJ8/(1-YLDs_all_cause!G5)),0)</f>
        <v>0</v>
      </c>
      <c r="AM8" s="53">
        <f>G8+N8+U8+AB8+AI8</f>
        <v>7.9335195355380002</v>
      </c>
    </row>
    <row r="9" spans="2:39" x14ac:dyDescent="0.25">
      <c r="D9" s="11" t="s">
        <v>14</v>
      </c>
      <c r="E9" s="11" t="s">
        <v>14</v>
      </c>
      <c r="F9" s="78">
        <f t="array" ref="F9">IFERROR(INDEX('GBD2016'!$H$2:$H$3307, MATCH(E9&amp;$E$2&amp;$E$3&amp;$B$4&amp;$B$2, 'GBD2016'!$D$2:$D$3307&amp;'GBD2016'!$C$2:$C$3307&amp;'GBD2016'!$E$2:$E$3307&amp;'GBD2016'!$F$2:$F$3307&amp;'GBD2016'!$A$2:$A$3307,0)),0)</f>
        <v>174.59243392600001</v>
      </c>
      <c r="G9" s="25">
        <f t="array" ref="G9">IFERROR(INDEX('GBD2016'!$H$2:$H$3307, MATCH(E9&amp;$E$2&amp;$E$3&amp;$B$4&amp;$B$3, 'GBD2016'!$D$2:$D$3307&amp;'GBD2016'!$C$2:$C$3307&amp;'GBD2016'!$E$2:$E$3307&amp;'GBD2016'!$F$2:$F$3307&amp;'GBD2016'!$A$2:$A$3307,0)),0)</f>
        <v>10.518732056099999</v>
      </c>
      <c r="H9" s="25">
        <f t="shared" ref="H9:H27" si="0">IFERROR((G9/F9),0)</f>
        <v>6.0247353333525912E-2</v>
      </c>
      <c r="I9" s="29">
        <f>IFERROR((H9/(1-YLDs_all_cause!G6)),0)</f>
        <v>6.2670516638367479E-2</v>
      </c>
      <c r="K9" s="11" t="s">
        <v>14</v>
      </c>
      <c r="L9" s="11" t="s">
        <v>14</v>
      </c>
      <c r="M9" s="28">
        <f t="array" ref="M9">IFERROR(INDEX('GBD2016'!$H$2:$H$3313, MATCH(L9&amp;$E$2&amp;$L$3&amp;$B$4&amp;$B$2, 'GBD2016'!$D$2:$D$3313&amp;'GBD2016'!$C$2:$C$3313&amp;'GBD2016'!$E$2:$E$3313&amp;'GBD2016'!$F$2:$F$3313&amp;'GBD2016'!$A$2:$A$3313,0)),0)</f>
        <v>58.474109458900003</v>
      </c>
      <c r="N9" s="25">
        <f t="array" ref="N9">IFERROR(INDEX('GBD2016'!$H$2:$H$3313, MATCH(L9&amp;$E$2&amp;$L$3&amp;$B$4&amp;$B$3, 'GBD2016'!$D$2:$D$3313&amp;'GBD2016'!$C$2:$C$3313&amp;'GBD2016'!$E$2:$E$3313&amp;'GBD2016'!$F$2:$F$3313&amp;'GBD2016'!$A$2:$A$3313,0)),0)</f>
        <v>7.0084891131499996</v>
      </c>
      <c r="O9" s="25">
        <f t="shared" ref="O9:O24" si="1">IFERROR((N9/M9),0)</f>
        <v>0.11985627789810278</v>
      </c>
      <c r="P9" s="29">
        <f>IFERROR((O9/(1-YLDs_all_cause!G6)),0)</f>
        <v>0.12467692674635616</v>
      </c>
      <c r="R9" s="11" t="s">
        <v>14</v>
      </c>
      <c r="S9" s="11" t="s">
        <v>14</v>
      </c>
      <c r="T9" s="28">
        <f t="array" ref="T9">IFERROR(INDEX('GBD2016'!$H$2:$H$3313, MATCH(S9&amp;$E$2&amp;$S$3&amp;$B$4&amp;$B$2, 'GBD2016'!$D$2:$D$3313&amp;'GBD2016'!$C$2:$C$3313&amp;'GBD2016'!$E$2:$E$3313&amp;'GBD2016'!$F$2:$F$3313&amp;'GBD2016'!$A$2:$A$3313,0)),0)</f>
        <v>114.461290351</v>
      </c>
      <c r="U9" s="25">
        <f t="array" ref="U9">IFERROR(INDEX('GBD2016'!$H$2:$H$3313, MATCH(S9&amp;$E$2&amp;$S$3&amp;$B$4&amp;$B$3, 'GBD2016'!$D$2:$D$3313&amp;'GBD2016'!$C$2:$C$3313&amp;'GBD2016'!$E$2:$E$3313&amp;'GBD2016'!$F$2:$F$3313&amp;'GBD2016'!$A$2:$A$3313,0)),0)</f>
        <v>5.5196696688099998</v>
      </c>
      <c r="V9" s="25">
        <f t="shared" ref="V9:V24" si="2">U9/T9</f>
        <v>4.8223025023426853E-2</v>
      </c>
      <c r="W9" s="29">
        <f>IFERROR((V9/(1-YLDs_all_cause!G6)),0)</f>
        <v>5.0162566899039834E-2</v>
      </c>
      <c r="Y9" s="11" t="s">
        <v>14</v>
      </c>
      <c r="Z9" s="11" t="s">
        <v>14</v>
      </c>
      <c r="AA9" s="28"/>
      <c r="AB9" s="25"/>
      <c r="AC9" s="26"/>
      <c r="AD9" s="21"/>
      <c r="AF9" s="11" t="s">
        <v>14</v>
      </c>
      <c r="AG9" s="11" t="s">
        <v>14</v>
      </c>
      <c r="AH9" s="28">
        <f t="array" ref="AH9">IFERROR(INDEX('GBD2016'!$H$2:$H$3313, MATCH(AG9&amp;$E$2&amp;$AG$3&amp;$B$4&amp;$B$2, 'GBD2016'!$D$2:$D$3313&amp;'GBD2016'!$C$2:$C$3313&amp;'GBD2016'!$E$2:$E$3313&amp;'GBD2016'!$F$2:$F$3313&amp;'GBD2016'!$A$2:$A$3313,0)),0)</f>
        <v>0</v>
      </c>
      <c r="AI9" s="25">
        <f t="array" ref="AI9">IFERROR(INDEX('GBD2016'!$H$2:$H$3313, MATCH(AG9&amp;$E$2&amp;$AG$3&amp;$B$4&amp;$B$3, 'GBD2016'!$D$2:$D$3313&amp;'GBD2016'!$C$2:$C$3313&amp;'GBD2016'!$E$2:$E$3313&amp;'GBD2016'!$F$2:$F$3313&amp;'GBD2016'!$A$2:$A$3313,0)),0)</f>
        <v>0</v>
      </c>
      <c r="AJ9" s="25">
        <f t="shared" ref="AJ9:AJ27" si="3">IFERROR((AI9/AH9),0)</f>
        <v>0</v>
      </c>
      <c r="AK9" s="29">
        <f>IFERROR((AJ9/(1-YLDs_all_cause!G6)),0)</f>
        <v>0</v>
      </c>
      <c r="AM9" s="53">
        <f t="shared" ref="AM9:AM27" si="4">G9+N9+U9+AB9+AI9</f>
        <v>23.046890838059998</v>
      </c>
    </row>
    <row r="10" spans="2:39" x14ac:dyDescent="0.25">
      <c r="D10" s="11" t="s">
        <v>15</v>
      </c>
      <c r="E10" s="11" t="s">
        <v>15</v>
      </c>
      <c r="F10" s="78">
        <f t="array" ref="F10">IFERROR(INDEX('GBD2016'!$H$2:$H$3307, MATCH(E10&amp;$E$2&amp;$E$3&amp;$B$4&amp;$B$2, 'GBD2016'!$D$2:$D$3307&amp;'GBD2016'!$C$2:$C$3307&amp;'GBD2016'!$E$2:$E$3307&amp;'GBD2016'!$F$2:$F$3307&amp;'GBD2016'!$A$2:$A$3307,0)),0)</f>
        <v>229.671188691</v>
      </c>
      <c r="G10" s="25">
        <f t="array" ref="G10">IFERROR(INDEX('GBD2016'!$H$2:$H$3307, MATCH(E10&amp;$E$2&amp;$E$3&amp;$B$4&amp;$B$3, 'GBD2016'!$D$2:$D$3307&amp;'GBD2016'!$C$2:$C$3307&amp;'GBD2016'!$E$2:$E$3307&amp;'GBD2016'!$F$2:$F$3307&amp;'GBD2016'!$A$2:$A$3307,0)),0)</f>
        <v>13.519303821599999</v>
      </c>
      <c r="H10" s="25">
        <f t="shared" si="0"/>
        <v>5.8863734274432193E-2</v>
      </c>
      <c r="I10" s="29">
        <f>IFERROR((H10/(1-YLDs_all_cause!G7)),0)</f>
        <v>6.2549782378938837E-2</v>
      </c>
      <c r="K10" s="11" t="s">
        <v>15</v>
      </c>
      <c r="L10" s="11" t="s">
        <v>15</v>
      </c>
      <c r="M10" s="28">
        <f t="array" ref="M10">IFERROR(INDEX('GBD2016'!$H$2:$H$3313, MATCH(L10&amp;$E$2&amp;$L$3&amp;$B$4&amp;$B$2, 'GBD2016'!$D$2:$D$3313&amp;'GBD2016'!$C$2:$C$3313&amp;'GBD2016'!$E$2:$E$3313&amp;'GBD2016'!$F$2:$F$3313&amp;'GBD2016'!$A$2:$A$3313,0)),0)</f>
        <v>95.192078886199994</v>
      </c>
      <c r="N10" s="25">
        <f t="array" ref="N10">IFERROR(INDEX('GBD2016'!$H$2:$H$3313, MATCH(L10&amp;$E$2&amp;$L$3&amp;$B$4&amp;$B$3, 'GBD2016'!$D$2:$D$3313&amp;'GBD2016'!$C$2:$C$3313&amp;'GBD2016'!$E$2:$E$3313&amp;'GBD2016'!$F$2:$F$3313&amp;'GBD2016'!$A$2:$A$3313,0)),0)</f>
        <v>11.4804421869</v>
      </c>
      <c r="O10" s="25">
        <f t="shared" si="1"/>
        <v>0.12060291487724112</v>
      </c>
      <c r="P10" s="29">
        <f>IFERROR((O10/(1-YLDs_all_cause!G7)),0)</f>
        <v>0.12815507158732473</v>
      </c>
      <c r="R10" s="11" t="s">
        <v>15</v>
      </c>
      <c r="S10" s="11" t="s">
        <v>15</v>
      </c>
      <c r="T10" s="28">
        <f t="array" ref="T10">IFERROR(INDEX('GBD2016'!$H$2:$H$3313, MATCH(S10&amp;$E$2&amp;$S$3&amp;$B$4&amp;$B$2, 'GBD2016'!$D$2:$D$3313&amp;'GBD2016'!$C$2:$C$3313&amp;'GBD2016'!$E$2:$E$3313&amp;'GBD2016'!$F$2:$F$3313&amp;'GBD2016'!$A$2:$A$3313,0)),0)</f>
        <v>361.97190202199999</v>
      </c>
      <c r="U10" s="25">
        <f t="array" ref="U10">IFERROR(INDEX('GBD2016'!$H$2:$H$3313, MATCH(S10&amp;$E$2&amp;$S$3&amp;$B$4&amp;$B$3, 'GBD2016'!$D$2:$D$3313&amp;'GBD2016'!$C$2:$C$3313&amp;'GBD2016'!$E$2:$E$3313&amp;'GBD2016'!$F$2:$F$3313&amp;'GBD2016'!$A$2:$A$3313,0)),0)</f>
        <v>18.681344876400001</v>
      </c>
      <c r="V10" s="25">
        <f t="shared" si="2"/>
        <v>5.1609930969903246E-2</v>
      </c>
      <c r="W10" s="29">
        <f>IFERROR((V10/(1-YLDs_all_cause!G7)),0)</f>
        <v>5.484174578033333E-2</v>
      </c>
      <c r="Y10" s="11" t="s">
        <v>15</v>
      </c>
      <c r="Z10" s="11" t="s">
        <v>15</v>
      </c>
      <c r="AA10" s="28"/>
      <c r="AB10" s="25"/>
      <c r="AC10" s="26"/>
      <c r="AD10" s="21"/>
      <c r="AF10" s="11" t="s">
        <v>15</v>
      </c>
      <c r="AG10" s="11" t="s">
        <v>15</v>
      </c>
      <c r="AH10" s="28">
        <f t="array" ref="AH10">IFERROR(INDEX('GBD2016'!$H$2:$H$3313, MATCH(AG10&amp;$E$2&amp;$AG$3&amp;$B$4&amp;$B$2, 'GBD2016'!$D$2:$D$3313&amp;'GBD2016'!$C$2:$C$3313&amp;'GBD2016'!$E$2:$E$3313&amp;'GBD2016'!$F$2:$F$3313&amp;'GBD2016'!$A$2:$A$3313,0)),0)</f>
        <v>0</v>
      </c>
      <c r="AI10" s="25">
        <f t="array" ref="AI10">IFERROR(INDEX('GBD2016'!$H$2:$H$3313, MATCH(AG10&amp;$E$2&amp;$AG$3&amp;$B$4&amp;$B$3, 'GBD2016'!$D$2:$D$3313&amp;'GBD2016'!$C$2:$C$3313&amp;'GBD2016'!$E$2:$E$3313&amp;'GBD2016'!$F$2:$F$3313&amp;'GBD2016'!$A$2:$A$3313,0)),0)</f>
        <v>0</v>
      </c>
      <c r="AJ10" s="25">
        <f t="shared" si="3"/>
        <v>0</v>
      </c>
      <c r="AK10" s="29">
        <f>IFERROR((AJ10/(1-YLDs_all_cause!G7)),0)</f>
        <v>0</v>
      </c>
      <c r="AM10" s="53">
        <f t="shared" si="4"/>
        <v>43.681090884900001</v>
      </c>
    </row>
    <row r="11" spans="2:39" x14ac:dyDescent="0.25">
      <c r="D11" s="11" t="s">
        <v>16</v>
      </c>
      <c r="E11" s="11" t="s">
        <v>16</v>
      </c>
      <c r="F11" s="78">
        <f t="array" ref="F11">IFERROR(INDEX('GBD2016'!$H$2:$H$3307, MATCH(E11&amp;$E$2&amp;$E$3&amp;$B$4&amp;$B$2, 'GBD2016'!$D$2:$D$3307&amp;'GBD2016'!$C$2:$C$3307&amp;'GBD2016'!$E$2:$E$3307&amp;'GBD2016'!$F$2:$F$3307&amp;'GBD2016'!$A$2:$A$3307,0)),0)</f>
        <v>344.51051789500002</v>
      </c>
      <c r="G11" s="25">
        <f t="array" ref="G11">IFERROR(INDEX('GBD2016'!$H$2:$H$3307, MATCH(E11&amp;$E$2&amp;$E$3&amp;$B$4&amp;$B$3, 'GBD2016'!$D$2:$D$3307&amp;'GBD2016'!$C$2:$C$3307&amp;'GBD2016'!$E$2:$E$3307&amp;'GBD2016'!$F$2:$F$3307&amp;'GBD2016'!$A$2:$A$3307,0)),0)</f>
        <v>20.025682078199999</v>
      </c>
      <c r="H11" s="25">
        <f t="shared" si="0"/>
        <v>5.8127926545056691E-2</v>
      </c>
      <c r="I11" s="29">
        <f>IFERROR((H11/(1-YLDs_all_cause!G8)),0)</f>
        <v>6.3158483082595682E-2</v>
      </c>
      <c r="K11" s="11" t="s">
        <v>16</v>
      </c>
      <c r="L11" s="11" t="s">
        <v>16</v>
      </c>
      <c r="M11" s="28">
        <f t="array" ref="M11">IFERROR(INDEX('GBD2016'!$H$2:$H$3313, MATCH(L11&amp;$E$2&amp;$L$3&amp;$B$4&amp;$B$2, 'GBD2016'!$D$2:$D$3313&amp;'GBD2016'!$C$2:$C$3313&amp;'GBD2016'!$E$2:$E$3313&amp;'GBD2016'!$F$2:$F$3313&amp;'GBD2016'!$A$2:$A$3313,0)),0)</f>
        <v>148.482393511</v>
      </c>
      <c r="N11" s="25">
        <f t="array" ref="N11">IFERROR(INDEX('GBD2016'!$H$2:$H$3313, MATCH(L11&amp;$E$2&amp;$L$3&amp;$B$4&amp;$B$3, 'GBD2016'!$D$2:$D$3313&amp;'GBD2016'!$C$2:$C$3313&amp;'GBD2016'!$E$2:$E$3313&amp;'GBD2016'!$F$2:$F$3313&amp;'GBD2016'!$A$2:$A$3313,0)),0)</f>
        <v>17.809028941000001</v>
      </c>
      <c r="O11" s="25">
        <f t="shared" si="1"/>
        <v>0.11994034120739479</v>
      </c>
      <c r="P11" s="29">
        <f>IFERROR((O11/(1-YLDs_all_cause!G8)),0)</f>
        <v>0.13032032039188934</v>
      </c>
      <c r="R11" s="11" t="s">
        <v>16</v>
      </c>
      <c r="S11" s="11" t="s">
        <v>16</v>
      </c>
      <c r="T11" s="28">
        <f t="array" ref="T11">IFERROR(INDEX('GBD2016'!$H$2:$H$3313, MATCH(S11&amp;$E$2&amp;$S$3&amp;$B$4&amp;$B$2, 'GBD2016'!$D$2:$D$3313&amp;'GBD2016'!$C$2:$C$3313&amp;'GBD2016'!$E$2:$E$3313&amp;'GBD2016'!$F$2:$F$3313&amp;'GBD2016'!$A$2:$A$3313,0)),0)</f>
        <v>745.13164200400001</v>
      </c>
      <c r="U11" s="25">
        <f t="array" ref="U11">IFERROR(INDEX('GBD2016'!$H$2:$H$3313, MATCH(S11&amp;$E$2&amp;$S$3&amp;$B$4&amp;$B$3, 'GBD2016'!$D$2:$D$3313&amp;'GBD2016'!$C$2:$C$3313&amp;'GBD2016'!$E$2:$E$3313&amp;'GBD2016'!$F$2:$F$3313&amp;'GBD2016'!$A$2:$A$3313,0)),0)</f>
        <v>43.258613377700001</v>
      </c>
      <c r="V11" s="25">
        <f t="shared" si="2"/>
        <v>5.8054994499170363E-2</v>
      </c>
      <c r="W11" s="29">
        <f>IFERROR((V11/(1-YLDs_all_cause!G8)),0)</f>
        <v>6.3079239289464337E-2</v>
      </c>
      <c r="Y11" s="11" t="s">
        <v>16</v>
      </c>
      <c r="Z11" s="11" t="s">
        <v>16</v>
      </c>
      <c r="AA11" s="28"/>
      <c r="AB11" s="25"/>
      <c r="AC11" s="26"/>
      <c r="AD11" s="21"/>
      <c r="AF11" s="11" t="s">
        <v>16</v>
      </c>
      <c r="AG11" s="11" t="s">
        <v>16</v>
      </c>
      <c r="AH11" s="28">
        <f t="array" ref="AH11">IFERROR(INDEX('GBD2016'!$H$2:$H$3313, MATCH(AG11&amp;$E$2&amp;$AG$3&amp;$B$4&amp;$B$2, 'GBD2016'!$D$2:$D$3313&amp;'GBD2016'!$C$2:$C$3313&amp;'GBD2016'!$E$2:$E$3313&amp;'GBD2016'!$F$2:$F$3313&amp;'GBD2016'!$A$2:$A$3313,0)),0)</f>
        <v>1.23858256282</v>
      </c>
      <c r="AI11" s="25">
        <f t="array" ref="AI11">IFERROR(INDEX('GBD2016'!$H$2:$H$3313, MATCH(AG11&amp;$E$2&amp;$AG$3&amp;$B$4&amp;$B$3, 'GBD2016'!$D$2:$D$3313&amp;'GBD2016'!$C$2:$C$3313&amp;'GBD2016'!$E$2:$E$3313&amp;'GBD2016'!$F$2:$F$3313&amp;'GBD2016'!$A$2:$A$3313,0)),0)</f>
        <v>0.118316925037</v>
      </c>
      <c r="AJ11" s="25">
        <f t="shared" si="3"/>
        <v>9.5526070355468659E-2</v>
      </c>
      <c r="AK11" s="29">
        <f>IFERROR((AJ11/(1-YLDs_all_cause!G8)),0)</f>
        <v>0.10379316891367414</v>
      </c>
      <c r="AM11" s="53">
        <f t="shared" si="4"/>
        <v>81.211641321937009</v>
      </c>
    </row>
    <row r="12" spans="2:39" x14ac:dyDescent="0.25">
      <c r="D12" s="11" t="s">
        <v>17</v>
      </c>
      <c r="E12" s="11" t="s">
        <v>17</v>
      </c>
      <c r="F12" s="78">
        <f t="array" ref="F12">IFERROR(INDEX('GBD2016'!$H$2:$H$3307, MATCH(E12&amp;$E$2&amp;$E$3&amp;$B$4&amp;$B$2, 'GBD2016'!$D$2:$D$3307&amp;'GBD2016'!$C$2:$C$3307&amp;'GBD2016'!$E$2:$E$3307&amp;'GBD2016'!$F$2:$F$3307&amp;'GBD2016'!$A$2:$A$3307,0)),0)</f>
        <v>590.10048991899998</v>
      </c>
      <c r="G12" s="25">
        <f t="array" ref="G12">IFERROR(INDEX('GBD2016'!$H$2:$H$3307, MATCH(E12&amp;$E$2&amp;$E$3&amp;$B$4&amp;$B$3, 'GBD2016'!$D$2:$D$3307&amp;'GBD2016'!$C$2:$C$3307&amp;'GBD2016'!$E$2:$E$3307&amp;'GBD2016'!$F$2:$F$3307&amp;'GBD2016'!$A$2:$A$3307,0)),0)</f>
        <v>34.340451054799999</v>
      </c>
      <c r="H12" s="25">
        <f t="shared" si="0"/>
        <v>5.8194242576402086E-2</v>
      </c>
      <c r="I12" s="29">
        <f>IFERROR((H12/(1-YLDs_all_cause!G9)),0)</f>
        <v>6.3549109969133336E-2</v>
      </c>
      <c r="K12" s="11" t="s">
        <v>17</v>
      </c>
      <c r="L12" s="11" t="s">
        <v>17</v>
      </c>
      <c r="M12" s="28">
        <f t="array" ref="M12">IFERROR(INDEX('GBD2016'!$H$2:$H$3313, MATCH(L12&amp;$E$2&amp;$L$3&amp;$B$4&amp;$B$2, 'GBD2016'!$D$2:$D$3313&amp;'GBD2016'!$C$2:$C$3313&amp;'GBD2016'!$E$2:$E$3313&amp;'GBD2016'!$F$2:$F$3313&amp;'GBD2016'!$A$2:$A$3313,0)),0)</f>
        <v>237.948429963</v>
      </c>
      <c r="N12" s="25">
        <f t="array" ref="N12">IFERROR(INDEX('GBD2016'!$H$2:$H$3313, MATCH(L12&amp;$E$2&amp;$L$3&amp;$B$4&amp;$B$3, 'GBD2016'!$D$2:$D$3313&amp;'GBD2016'!$C$2:$C$3313&amp;'GBD2016'!$E$2:$E$3313&amp;'GBD2016'!$F$2:$F$3313&amp;'GBD2016'!$A$2:$A$3313,0)),0)</f>
        <v>29.0784007673</v>
      </c>
      <c r="O12" s="25">
        <f t="shared" si="1"/>
        <v>0.12220463388567671</v>
      </c>
      <c r="P12" s="29">
        <f>IFERROR((O12/(1-YLDs_all_cause!G9)),0)</f>
        <v>0.13344955400601224</v>
      </c>
      <c r="R12" s="11" t="s">
        <v>17</v>
      </c>
      <c r="S12" s="11" t="s">
        <v>17</v>
      </c>
      <c r="T12" s="28">
        <f t="array" ref="T12">IFERROR(INDEX('GBD2016'!$H$2:$H$3313, MATCH(S12&amp;$E$2&amp;$S$3&amp;$B$4&amp;$B$2, 'GBD2016'!$D$2:$D$3313&amp;'GBD2016'!$C$2:$C$3313&amp;'GBD2016'!$E$2:$E$3313&amp;'GBD2016'!$F$2:$F$3313&amp;'GBD2016'!$A$2:$A$3313,0)),0)</f>
        <v>1327.9891711800001</v>
      </c>
      <c r="U12" s="25">
        <f t="array" ref="U12">IFERROR(INDEX('GBD2016'!$H$2:$H$3313, MATCH(S12&amp;$E$2&amp;$S$3&amp;$B$4&amp;$B$3, 'GBD2016'!$D$2:$D$3313&amp;'GBD2016'!$C$2:$C$3313&amp;'GBD2016'!$E$2:$E$3313&amp;'GBD2016'!$F$2:$F$3313&amp;'GBD2016'!$A$2:$A$3313,0)),0)</f>
        <v>86.299621376000005</v>
      </c>
      <c r="V12" s="25">
        <f t="shared" si="2"/>
        <v>6.4985184554869138E-2</v>
      </c>
      <c r="W12" s="29">
        <f>IFERROR((V12/(1-YLDs_all_cause!G9)),0)</f>
        <v>7.0964934962766041E-2</v>
      </c>
      <c r="Y12" s="11" t="s">
        <v>17</v>
      </c>
      <c r="Z12" s="11" t="s">
        <v>17</v>
      </c>
      <c r="AA12" s="28"/>
      <c r="AB12" s="25"/>
      <c r="AC12" s="26"/>
      <c r="AD12" s="21"/>
      <c r="AF12" s="11" t="s">
        <v>17</v>
      </c>
      <c r="AG12" s="11" t="s">
        <v>17</v>
      </c>
      <c r="AH12" s="28">
        <f t="array" ref="AH12">IFERROR(INDEX('GBD2016'!$H$2:$H$3313, MATCH(AG12&amp;$E$2&amp;$AG$3&amp;$B$4&amp;$B$2, 'GBD2016'!$D$2:$D$3313&amp;'GBD2016'!$C$2:$C$3313&amp;'GBD2016'!$E$2:$E$3313&amp;'GBD2016'!$F$2:$F$3313&amp;'GBD2016'!$A$2:$A$3313,0)),0)</f>
        <v>5.6340307114100003</v>
      </c>
      <c r="AI12" s="25">
        <f t="array" ref="AI12">IFERROR(INDEX('GBD2016'!$H$2:$H$3313, MATCH(AG12&amp;$E$2&amp;$AG$3&amp;$B$4&amp;$B$3, 'GBD2016'!$D$2:$D$3313&amp;'GBD2016'!$C$2:$C$3313&amp;'GBD2016'!$E$2:$E$3313&amp;'GBD2016'!$F$2:$F$3313&amp;'GBD2016'!$A$2:$A$3313,0)),0)</f>
        <v>0.56060314269800005</v>
      </c>
      <c r="AJ12" s="25">
        <f t="shared" si="3"/>
        <v>9.9503032804324335E-2</v>
      </c>
      <c r="AK12" s="29">
        <f>IFERROR((AJ12/(1-YLDs_all_cause!G9)),0)</f>
        <v>0.1086590166654805</v>
      </c>
      <c r="AM12" s="53">
        <f t="shared" si="4"/>
        <v>150.27907634079801</v>
      </c>
    </row>
    <row r="13" spans="2:39" x14ac:dyDescent="0.25">
      <c r="D13" s="11" t="s">
        <v>18</v>
      </c>
      <c r="E13" s="11" t="s">
        <v>18</v>
      </c>
      <c r="F13" s="78">
        <f t="array" ref="F13">IFERROR(INDEX('GBD2016'!$H$2:$H$3307, MATCH(E13&amp;$E$2&amp;$E$3&amp;$B$4&amp;$B$2, 'GBD2016'!$D$2:$D$3307&amp;'GBD2016'!$C$2:$C$3307&amp;'GBD2016'!$E$2:$E$3307&amp;'GBD2016'!$F$2:$F$3307&amp;'GBD2016'!$A$2:$A$3307,0)),0)</f>
        <v>1181.0191984799999</v>
      </c>
      <c r="G13" s="25">
        <f t="array" ref="G13">IFERROR(INDEX('GBD2016'!$H$2:$H$3307, MATCH(E13&amp;$E$2&amp;$E$3&amp;$B$4&amp;$B$3, 'GBD2016'!$D$2:$D$3307&amp;'GBD2016'!$C$2:$C$3307&amp;'GBD2016'!$E$2:$E$3307&amp;'GBD2016'!$F$2:$F$3307&amp;'GBD2016'!$A$2:$A$3307,0)),0)</f>
        <v>68.137168305000003</v>
      </c>
      <c r="H13" s="25">
        <f t="shared" si="0"/>
        <v>5.7693531479161536E-2</v>
      </c>
      <c r="I13" s="29">
        <f>IFERROR((H13/(1-YLDs_all_cause!G10)),0)</f>
        <v>6.3598506098877294E-2</v>
      </c>
      <c r="K13" s="11" t="s">
        <v>18</v>
      </c>
      <c r="L13" s="11" t="s">
        <v>18</v>
      </c>
      <c r="M13" s="28">
        <f t="array" ref="M13">IFERROR(INDEX('GBD2016'!$H$2:$H$3313, MATCH(L13&amp;$E$2&amp;$L$3&amp;$B$4&amp;$B$2, 'GBD2016'!$D$2:$D$3313&amp;'GBD2016'!$C$2:$C$3313&amp;'GBD2016'!$E$2:$E$3313&amp;'GBD2016'!$F$2:$F$3313&amp;'GBD2016'!$A$2:$A$3313,0)),0)</f>
        <v>431.72243256899998</v>
      </c>
      <c r="N13" s="25">
        <f t="array" ref="N13">IFERROR(INDEX('GBD2016'!$H$2:$H$3313, MATCH(L13&amp;$E$2&amp;$L$3&amp;$B$4&amp;$B$3, 'GBD2016'!$D$2:$D$3313&amp;'GBD2016'!$C$2:$C$3313&amp;'GBD2016'!$E$2:$E$3313&amp;'GBD2016'!$F$2:$F$3313&amp;'GBD2016'!$A$2:$A$3313,0)),0)</f>
        <v>51.948605868199998</v>
      </c>
      <c r="O13" s="25">
        <f t="shared" si="1"/>
        <v>0.1203287157423707</v>
      </c>
      <c r="P13" s="29">
        <f>IFERROR((O13/(1-YLDs_all_cause!G10)),0)</f>
        <v>0.13264444671367259</v>
      </c>
      <c r="R13" s="11" t="s">
        <v>18</v>
      </c>
      <c r="S13" s="11" t="s">
        <v>18</v>
      </c>
      <c r="T13" s="28">
        <f t="array" ref="T13">IFERROR(INDEX('GBD2016'!$H$2:$H$3313, MATCH(S13&amp;$E$2&amp;$S$3&amp;$B$4&amp;$B$2, 'GBD2016'!$D$2:$D$3313&amp;'GBD2016'!$C$2:$C$3313&amp;'GBD2016'!$E$2:$E$3313&amp;'GBD2016'!$F$2:$F$3313&amp;'GBD2016'!$A$2:$A$3313,0)),0)</f>
        <v>2561.1787339699999</v>
      </c>
      <c r="U13" s="25">
        <f t="array" ref="U13">IFERROR(INDEX('GBD2016'!$H$2:$H$3313, MATCH(S13&amp;$E$2&amp;$S$3&amp;$B$4&amp;$B$3, 'GBD2016'!$D$2:$D$3313&amp;'GBD2016'!$C$2:$C$3313&amp;'GBD2016'!$E$2:$E$3313&amp;'GBD2016'!$F$2:$F$3313&amp;'GBD2016'!$A$2:$A$3313,0)),0)</f>
        <v>184.44139055299999</v>
      </c>
      <c r="V13" s="25">
        <f t="shared" si="2"/>
        <v>7.2014259726068938E-2</v>
      </c>
      <c r="W13" s="29">
        <f>IFERROR((V13/(1-YLDs_all_cause!G10)),0)</f>
        <v>7.9384971225912718E-2</v>
      </c>
      <c r="Y13" s="11" t="s">
        <v>18</v>
      </c>
      <c r="Z13" s="11" t="s">
        <v>18</v>
      </c>
      <c r="AA13" s="28"/>
      <c r="AB13" s="25"/>
      <c r="AC13" s="26"/>
      <c r="AD13" s="21"/>
      <c r="AF13" s="11" t="s">
        <v>18</v>
      </c>
      <c r="AG13" s="11" t="s">
        <v>18</v>
      </c>
      <c r="AH13" s="28">
        <f t="array" ref="AH13">IFERROR(INDEX('GBD2016'!$H$2:$H$3313, MATCH(AG13&amp;$E$2&amp;$AG$3&amp;$B$4&amp;$B$2, 'GBD2016'!$D$2:$D$3313&amp;'GBD2016'!$C$2:$C$3313&amp;'GBD2016'!$E$2:$E$3313&amp;'GBD2016'!$F$2:$F$3313&amp;'GBD2016'!$A$2:$A$3313,0)),0)</f>
        <v>19.651969258899999</v>
      </c>
      <c r="AI13" s="25">
        <f t="array" ref="AI13">IFERROR(INDEX('GBD2016'!$H$2:$H$3313, MATCH(AG13&amp;$E$2&amp;$AG$3&amp;$B$4&amp;$B$3, 'GBD2016'!$D$2:$D$3313&amp;'GBD2016'!$C$2:$C$3313&amp;'GBD2016'!$E$2:$E$3313&amp;'GBD2016'!$F$2:$F$3313&amp;'GBD2016'!$A$2:$A$3313,0)),0)</f>
        <v>1.9814863325500001</v>
      </c>
      <c r="AJ13" s="25">
        <f t="shared" si="3"/>
        <v>0.1008288943690782</v>
      </c>
      <c r="AK13" s="29">
        <f>IFERROR((AJ13/(1-YLDs_all_cause!G10)),0)</f>
        <v>0.11114880453783704</v>
      </c>
      <c r="AM13" s="53">
        <f t="shared" si="4"/>
        <v>306.50865105874999</v>
      </c>
    </row>
    <row r="14" spans="2:39" x14ac:dyDescent="0.25">
      <c r="D14" s="11" t="s">
        <v>19</v>
      </c>
      <c r="E14" s="11" t="s">
        <v>19</v>
      </c>
      <c r="F14" s="78">
        <f t="array" ref="F14">IFERROR(INDEX('GBD2016'!$H$2:$H$3307, MATCH(E14&amp;$E$2&amp;$E$3&amp;$B$4&amp;$B$2, 'GBD2016'!$D$2:$D$3307&amp;'GBD2016'!$C$2:$C$3307&amp;'GBD2016'!$E$2:$E$3307&amp;'GBD2016'!$F$2:$F$3307&amp;'GBD2016'!$A$2:$A$3307,0)),0)</f>
        <v>1867.77093876</v>
      </c>
      <c r="G14" s="25">
        <f t="array" ref="G14">IFERROR(INDEX('GBD2016'!$H$2:$H$3307, MATCH(E14&amp;$E$2&amp;$E$3&amp;$B$4&amp;$B$3, 'GBD2016'!$D$2:$D$3307&amp;'GBD2016'!$C$2:$C$3307&amp;'GBD2016'!$E$2:$E$3307&amp;'GBD2016'!$F$2:$F$3307&amp;'GBD2016'!$A$2:$A$3307,0)),0)</f>
        <v>110.310583888</v>
      </c>
      <c r="H14" s="25">
        <f t="shared" si="0"/>
        <v>5.9060017263805602E-2</v>
      </c>
      <c r="I14" s="29">
        <f>IFERROR((H14/(1-YLDs_all_cause!G11)),0)</f>
        <v>6.5684845847399587E-2</v>
      </c>
      <c r="K14" s="11" t="s">
        <v>19</v>
      </c>
      <c r="L14" s="11" t="s">
        <v>19</v>
      </c>
      <c r="M14" s="28">
        <f t="array" ref="M14">IFERROR(INDEX('GBD2016'!$H$2:$H$3313, MATCH(L14&amp;$E$2&amp;$L$3&amp;$B$4&amp;$B$2, 'GBD2016'!$D$2:$D$3313&amp;'GBD2016'!$C$2:$C$3313&amp;'GBD2016'!$E$2:$E$3313&amp;'GBD2016'!$F$2:$F$3313&amp;'GBD2016'!$A$2:$A$3313,0)),0)</f>
        <v>610.42636730000004</v>
      </c>
      <c r="N14" s="25">
        <f t="array" ref="N14">IFERROR(INDEX('GBD2016'!$H$2:$H$3313, MATCH(L14&amp;$E$2&amp;$L$3&amp;$B$4&amp;$B$3, 'GBD2016'!$D$2:$D$3313&amp;'GBD2016'!$C$2:$C$3313&amp;'GBD2016'!$E$2:$E$3313&amp;'GBD2016'!$F$2:$F$3313&amp;'GBD2016'!$A$2:$A$3313,0)),0)</f>
        <v>73.983224417700001</v>
      </c>
      <c r="O14" s="25">
        <f t="shared" si="1"/>
        <v>0.12119926068223101</v>
      </c>
      <c r="P14" s="29">
        <f>IFERROR((O14/(1-YLDs_all_cause!G11)),0)</f>
        <v>0.1347943181115516</v>
      </c>
      <c r="R14" s="11" t="s">
        <v>19</v>
      </c>
      <c r="S14" s="11" t="s">
        <v>19</v>
      </c>
      <c r="T14" s="28">
        <f t="array" ref="T14">IFERROR(INDEX('GBD2016'!$H$2:$H$3313, MATCH(S14&amp;$E$2&amp;$S$3&amp;$B$4&amp;$B$2, 'GBD2016'!$D$2:$D$3313&amp;'GBD2016'!$C$2:$C$3313&amp;'GBD2016'!$E$2:$E$3313&amp;'GBD2016'!$F$2:$F$3313&amp;'GBD2016'!$A$2:$A$3313,0)),0)</f>
        <v>4143.0721497100003</v>
      </c>
      <c r="U14" s="25">
        <f t="array" ref="U14">IFERROR(INDEX('GBD2016'!$H$2:$H$3313, MATCH(S14&amp;$E$2&amp;$S$3&amp;$B$4&amp;$B$3, 'GBD2016'!$D$2:$D$3313&amp;'GBD2016'!$C$2:$C$3313&amp;'GBD2016'!$E$2:$E$3313&amp;'GBD2016'!$F$2:$F$3313&amp;'GBD2016'!$A$2:$A$3313,0)),0)</f>
        <v>319.47795158600002</v>
      </c>
      <c r="V14" s="25">
        <f t="shared" si="2"/>
        <v>7.7111365682676389E-2</v>
      </c>
      <c r="W14" s="29">
        <f>IFERROR((V14/(1-YLDs_all_cause!G11)),0)</f>
        <v>8.5761034327586055E-2</v>
      </c>
      <c r="Y14" s="11" t="s">
        <v>19</v>
      </c>
      <c r="Z14" s="11" t="s">
        <v>19</v>
      </c>
      <c r="AA14" s="28"/>
      <c r="AB14" s="25"/>
      <c r="AC14" s="26"/>
      <c r="AD14" s="21"/>
      <c r="AF14" s="11" t="s">
        <v>19</v>
      </c>
      <c r="AG14" s="11" t="s">
        <v>19</v>
      </c>
      <c r="AH14" s="28">
        <f t="array" ref="AH14">IFERROR(INDEX('GBD2016'!$H$2:$H$3313, MATCH(AG14&amp;$E$2&amp;$AG$3&amp;$B$4&amp;$B$2, 'GBD2016'!$D$2:$D$3313&amp;'GBD2016'!$C$2:$C$3313&amp;'GBD2016'!$E$2:$E$3313&amp;'GBD2016'!$F$2:$F$3313&amp;'GBD2016'!$A$2:$A$3313,0)),0)</f>
        <v>45.458407918699997</v>
      </c>
      <c r="AI14" s="25">
        <f t="array" ref="AI14">IFERROR(INDEX('GBD2016'!$H$2:$H$3313, MATCH(AG14&amp;$E$2&amp;$AG$3&amp;$B$4&amp;$B$3, 'GBD2016'!$D$2:$D$3313&amp;'GBD2016'!$C$2:$C$3313&amp;'GBD2016'!$E$2:$E$3313&amp;'GBD2016'!$F$2:$F$3313&amp;'GBD2016'!$A$2:$A$3313,0)),0)</f>
        <v>4.5749272758000004</v>
      </c>
      <c r="AJ14" s="25">
        <f t="shared" si="3"/>
        <v>0.10063984827585735</v>
      </c>
      <c r="AK14" s="29">
        <f>IFERROR((AJ14/(1-YLDs_all_cause!G11)),0)</f>
        <v>0.11192873328461701</v>
      </c>
      <c r="AM14" s="53">
        <f t="shared" si="4"/>
        <v>508.34668716750002</v>
      </c>
    </row>
    <row r="15" spans="2:39" x14ac:dyDescent="0.25">
      <c r="D15" s="11" t="s">
        <v>20</v>
      </c>
      <c r="E15" s="11" t="s">
        <v>20</v>
      </c>
      <c r="F15" s="78">
        <f t="array" ref="F15">IFERROR(INDEX('GBD2016'!$H$2:$H$3307, MATCH(E15&amp;$E$2&amp;$E$3&amp;$B$4&amp;$B$2, 'GBD2016'!$D$2:$D$3307&amp;'GBD2016'!$C$2:$C$3307&amp;'GBD2016'!$E$2:$E$3307&amp;'GBD2016'!$F$2:$F$3307&amp;'GBD2016'!$A$2:$A$3307,0)),0)</f>
        <v>2789.25242944</v>
      </c>
      <c r="G15" s="25">
        <f t="array" ref="G15">IFERROR(INDEX('GBD2016'!$H$2:$H$3307, MATCH(E15&amp;$E$2&amp;$E$3&amp;$B$4&amp;$B$3, 'GBD2016'!$D$2:$D$3307&amp;'GBD2016'!$C$2:$C$3307&amp;'GBD2016'!$E$2:$E$3307&amp;'GBD2016'!$F$2:$F$3307&amp;'GBD2016'!$A$2:$A$3307,0)),0)</f>
        <v>133.982724625</v>
      </c>
      <c r="H15" s="25">
        <f t="shared" si="0"/>
        <v>4.8035352846102851E-2</v>
      </c>
      <c r="I15" s="29">
        <f>IFERROR((H15/(1-YLDs_all_cause!G12)),0)</f>
        <v>5.3754715206703677E-2</v>
      </c>
      <c r="K15" s="11" t="s">
        <v>20</v>
      </c>
      <c r="L15" s="11" t="s">
        <v>20</v>
      </c>
      <c r="M15" s="28">
        <f t="array" ref="M15">IFERROR(INDEX('GBD2016'!$H$2:$H$3313, MATCH(L15&amp;$E$2&amp;$L$3&amp;$B$4&amp;$B$2, 'GBD2016'!$D$2:$D$3313&amp;'GBD2016'!$C$2:$C$3313&amp;'GBD2016'!$E$2:$E$3313&amp;'GBD2016'!$F$2:$F$3313&amp;'GBD2016'!$A$2:$A$3313,0)),0)</f>
        <v>720.44676016999995</v>
      </c>
      <c r="N15" s="25">
        <f t="array" ref="N15">IFERROR(INDEX('GBD2016'!$H$2:$H$3313, MATCH(L15&amp;$E$2&amp;$L$3&amp;$B$4&amp;$B$3, 'GBD2016'!$D$2:$D$3313&amp;'GBD2016'!$C$2:$C$3313&amp;'GBD2016'!$E$2:$E$3313&amp;'GBD2016'!$F$2:$F$3313&amp;'GBD2016'!$A$2:$A$3313,0)),0)</f>
        <v>82.660640670899994</v>
      </c>
      <c r="O15" s="25">
        <f t="shared" si="1"/>
        <v>0.11473525212521604</v>
      </c>
      <c r="P15" s="29">
        <f>IFERROR((O15/(1-YLDs_all_cause!G12)),0)</f>
        <v>0.12839628391864119</v>
      </c>
      <c r="R15" s="11" t="s">
        <v>20</v>
      </c>
      <c r="S15" s="11" t="s">
        <v>20</v>
      </c>
      <c r="T15" s="28">
        <f t="array" ref="T15">IFERROR(INDEX('GBD2016'!$H$2:$H$3313, MATCH(S15&amp;$E$2&amp;$S$3&amp;$B$4&amp;$B$2, 'GBD2016'!$D$2:$D$3313&amp;'GBD2016'!$C$2:$C$3313&amp;'GBD2016'!$E$2:$E$3313&amp;'GBD2016'!$F$2:$F$3313&amp;'GBD2016'!$A$2:$A$3313,0)),0)</f>
        <v>5863.47922346</v>
      </c>
      <c r="U15" s="25">
        <f t="array" ref="U15">IFERROR(INDEX('GBD2016'!$H$2:$H$3313, MATCH(S15&amp;$E$2&amp;$S$3&amp;$B$4&amp;$B$3, 'GBD2016'!$D$2:$D$3313&amp;'GBD2016'!$C$2:$C$3313&amp;'GBD2016'!$E$2:$E$3313&amp;'GBD2016'!$F$2:$F$3313&amp;'GBD2016'!$A$2:$A$3313,0)),0)</f>
        <v>467.32504230900003</v>
      </c>
      <c r="V15" s="25">
        <f t="shared" si="2"/>
        <v>7.9700980339320562E-2</v>
      </c>
      <c r="W15" s="29">
        <f>IFERROR((V15/(1-YLDs_all_cause!G12)),0)</f>
        <v>8.919063244026644E-2</v>
      </c>
      <c r="Y15" s="11" t="s">
        <v>20</v>
      </c>
      <c r="Z15" s="11" t="s">
        <v>20</v>
      </c>
      <c r="AA15" s="28"/>
      <c r="AB15" s="25"/>
      <c r="AC15" s="26"/>
      <c r="AD15" s="21"/>
      <c r="AF15" s="11" t="s">
        <v>20</v>
      </c>
      <c r="AG15" s="11" t="s">
        <v>20</v>
      </c>
      <c r="AH15" s="28">
        <f t="array" ref="AH15">IFERROR(INDEX('GBD2016'!$H$2:$H$3313, MATCH(AG15&amp;$E$2&amp;$AG$3&amp;$B$4&amp;$B$2, 'GBD2016'!$D$2:$D$3313&amp;'GBD2016'!$C$2:$C$3313&amp;'GBD2016'!$E$2:$E$3313&amp;'GBD2016'!$F$2:$F$3313&amp;'GBD2016'!$A$2:$A$3313,0)),0)</f>
        <v>92.904112106699998</v>
      </c>
      <c r="AI15" s="25">
        <f t="array" ref="AI15">IFERROR(INDEX('GBD2016'!$H$2:$H$3313, MATCH(AG15&amp;$E$2&amp;$AG$3&amp;$B$4&amp;$B$3, 'GBD2016'!$D$2:$D$3313&amp;'GBD2016'!$C$2:$C$3313&amp;'GBD2016'!$E$2:$E$3313&amp;'GBD2016'!$F$2:$F$3313&amp;'GBD2016'!$A$2:$A$3313,0)),0)</f>
        <v>8.9943420466999999</v>
      </c>
      <c r="AJ15" s="25">
        <f t="shared" si="3"/>
        <v>9.6813174818032102E-2</v>
      </c>
      <c r="AK15" s="29">
        <f>IFERROR((AJ15/(1-YLDs_all_cause!G12)),0)</f>
        <v>0.1083403021369156</v>
      </c>
      <c r="AM15" s="53">
        <f t="shared" si="4"/>
        <v>692.96274965160001</v>
      </c>
    </row>
    <row r="16" spans="2:39" x14ac:dyDescent="0.25">
      <c r="D16" s="11" t="s">
        <v>21</v>
      </c>
      <c r="E16" s="11" t="s">
        <v>21</v>
      </c>
      <c r="F16" s="78">
        <f t="array" ref="F16">IFERROR(INDEX('GBD2016'!$H$2:$H$3307, MATCH(E16&amp;$E$2&amp;$E$3&amp;$B$4&amp;$B$2, 'GBD2016'!$D$2:$D$3307&amp;'GBD2016'!$C$2:$C$3307&amp;'GBD2016'!$E$2:$E$3307&amp;'GBD2016'!$F$2:$F$3307&amp;'GBD2016'!$A$2:$A$3307,0)),0)</f>
        <v>4282.7905868199996</v>
      </c>
      <c r="G16" s="25">
        <f t="array" ref="G16">IFERROR(INDEX('GBD2016'!$H$2:$H$3307, MATCH(E16&amp;$E$2&amp;$E$3&amp;$B$4&amp;$B$3, 'GBD2016'!$D$2:$D$3307&amp;'GBD2016'!$C$2:$C$3307&amp;'GBD2016'!$E$2:$E$3307&amp;'GBD2016'!$F$2:$F$3307&amp;'GBD2016'!$A$2:$A$3307,0)),0)</f>
        <v>185.59237275699999</v>
      </c>
      <c r="H16" s="25">
        <f t="shared" si="0"/>
        <v>4.3334449582510072E-2</v>
      </c>
      <c r="I16" s="29">
        <f>IFERROR((H16/(1-YLDs_all_cause!G13)),0)</f>
        <v>4.8847789393180949E-2</v>
      </c>
      <c r="K16" s="11" t="s">
        <v>21</v>
      </c>
      <c r="L16" s="11" t="s">
        <v>21</v>
      </c>
      <c r="M16" s="28">
        <f t="array" ref="M16">IFERROR(INDEX('GBD2016'!$H$2:$H$3313, MATCH(L16&amp;$E$2&amp;$L$3&amp;$B$4&amp;$B$2, 'GBD2016'!$D$2:$D$3313&amp;'GBD2016'!$C$2:$C$3313&amp;'GBD2016'!$E$2:$E$3313&amp;'GBD2016'!$F$2:$F$3313&amp;'GBD2016'!$A$2:$A$3313,0)),0)</f>
        <v>1014.56552989</v>
      </c>
      <c r="N16" s="25">
        <f t="array" ref="N16">IFERROR(INDEX('GBD2016'!$H$2:$H$3313, MATCH(L16&amp;$E$2&amp;$L$3&amp;$B$4&amp;$B$3, 'GBD2016'!$D$2:$D$3313&amp;'GBD2016'!$C$2:$C$3313&amp;'GBD2016'!$E$2:$E$3313&amp;'GBD2016'!$F$2:$F$3313&amp;'GBD2016'!$A$2:$A$3313,0)),0)</f>
        <v>117.27255615</v>
      </c>
      <c r="O16" s="25">
        <f t="shared" si="1"/>
        <v>0.11558894196091482</v>
      </c>
      <c r="P16" s="29">
        <f>IFERROR((O16/(1-YLDs_all_cause!G13)),0)</f>
        <v>0.13029505041564515</v>
      </c>
      <c r="R16" s="11" t="s">
        <v>21</v>
      </c>
      <c r="S16" s="11" t="s">
        <v>21</v>
      </c>
      <c r="T16" s="28">
        <f t="array" ref="T16">IFERROR(INDEX('GBD2016'!$H$2:$H$3313, MATCH(S16&amp;$E$2&amp;$S$3&amp;$B$4&amp;$B$2, 'GBD2016'!$D$2:$D$3313&amp;'GBD2016'!$C$2:$C$3313&amp;'GBD2016'!$E$2:$E$3313&amp;'GBD2016'!$F$2:$F$3313&amp;'GBD2016'!$A$2:$A$3313,0)),0)</f>
        <v>9046.2100231999993</v>
      </c>
      <c r="U16" s="25">
        <f t="array" ref="U16">IFERROR(INDEX('GBD2016'!$H$2:$H$3313, MATCH(S16&amp;$E$2&amp;$S$3&amp;$B$4&amp;$B$3, 'GBD2016'!$D$2:$D$3313&amp;'GBD2016'!$C$2:$C$3313&amp;'GBD2016'!$E$2:$E$3313&amp;'GBD2016'!$F$2:$F$3313&amp;'GBD2016'!$A$2:$A$3313,0)),0)</f>
        <v>742.55344183700004</v>
      </c>
      <c r="V16" s="25">
        <f t="shared" si="2"/>
        <v>8.2084479570189078E-2</v>
      </c>
      <c r="W16" s="29">
        <f>IFERROR((V16/(1-YLDs_all_cause!G13)),0)</f>
        <v>9.2527894299406693E-2</v>
      </c>
      <c r="Y16" s="11" t="s">
        <v>21</v>
      </c>
      <c r="Z16" s="11" t="s">
        <v>21</v>
      </c>
      <c r="AA16" s="28"/>
      <c r="AB16" s="25"/>
      <c r="AC16" s="26"/>
      <c r="AD16" s="21"/>
      <c r="AF16" s="11" t="s">
        <v>21</v>
      </c>
      <c r="AG16" s="11" t="s">
        <v>21</v>
      </c>
      <c r="AH16" s="28">
        <f t="array" ref="AH16">IFERROR(INDEX('GBD2016'!$H$2:$H$3313, MATCH(AG16&amp;$E$2&amp;$AG$3&amp;$B$4&amp;$B$2, 'GBD2016'!$D$2:$D$3313&amp;'GBD2016'!$C$2:$C$3313&amp;'GBD2016'!$E$2:$E$3313&amp;'GBD2016'!$F$2:$F$3313&amp;'GBD2016'!$A$2:$A$3313,0)),0)</f>
        <v>194.12814509099999</v>
      </c>
      <c r="AI16" s="25">
        <f t="array" ref="AI16">IFERROR(INDEX('GBD2016'!$H$2:$H$3313, MATCH(AG16&amp;$E$2&amp;$AG$3&amp;$B$4&amp;$B$3, 'GBD2016'!$D$2:$D$3313&amp;'GBD2016'!$C$2:$C$3313&amp;'GBD2016'!$E$2:$E$3313&amp;'GBD2016'!$F$2:$F$3313&amp;'GBD2016'!$A$2:$A$3313,0)),0)</f>
        <v>18.4912100118</v>
      </c>
      <c r="AJ16" s="25">
        <f t="shared" si="3"/>
        <v>9.5252597211661474E-2</v>
      </c>
      <c r="AK16" s="29">
        <f>IFERROR((AJ16/(1-YLDs_all_cause!G13)),0)</f>
        <v>0.10737136048975345</v>
      </c>
      <c r="AM16" s="53">
        <f t="shared" si="4"/>
        <v>1063.9095807557999</v>
      </c>
    </row>
    <row r="17" spans="4:39" x14ac:dyDescent="0.25">
      <c r="D17" s="11" t="s">
        <v>22</v>
      </c>
      <c r="E17" s="11" t="s">
        <v>22</v>
      </c>
      <c r="F17" s="78">
        <f t="array" ref="F17">IFERROR(INDEX('GBD2016'!$H$2:$H$3307, MATCH(E17&amp;$E$2&amp;$E$3&amp;$B$4&amp;$B$2, 'GBD2016'!$D$2:$D$3307&amp;'GBD2016'!$C$2:$C$3307&amp;'GBD2016'!$E$2:$E$3307&amp;'GBD2016'!$F$2:$F$3307&amp;'GBD2016'!$A$2:$A$3307,0)),0)</f>
        <v>7125.9922347499996</v>
      </c>
      <c r="G17" s="25">
        <f t="array" ref="G17">IFERROR(INDEX('GBD2016'!$H$2:$H$3307, MATCH(E17&amp;$E$2&amp;$E$3&amp;$B$4&amp;$B$3, 'GBD2016'!$D$2:$D$3307&amp;'GBD2016'!$C$2:$C$3307&amp;'GBD2016'!$E$2:$E$3307&amp;'GBD2016'!$F$2:$F$3307&amp;'GBD2016'!$A$2:$A$3307,0)),0)</f>
        <v>278.391125327</v>
      </c>
      <c r="H17" s="25">
        <f t="shared" si="0"/>
        <v>3.9066998132473656E-2</v>
      </c>
      <c r="I17" s="29">
        <f>IFERROR((H17/(1-YLDs_all_cause!G14)),0)</f>
        <v>4.4371721216419802E-2</v>
      </c>
      <c r="K17" s="11" t="s">
        <v>22</v>
      </c>
      <c r="L17" s="11" t="s">
        <v>22</v>
      </c>
      <c r="M17" s="28">
        <f t="array" ref="M17">IFERROR(INDEX('GBD2016'!$H$2:$H$3313, MATCH(L17&amp;$E$2&amp;$L$3&amp;$B$4&amp;$B$2, 'GBD2016'!$D$2:$D$3313&amp;'GBD2016'!$C$2:$C$3313&amp;'GBD2016'!$E$2:$E$3313&amp;'GBD2016'!$F$2:$F$3313&amp;'GBD2016'!$A$2:$A$3313,0)),0)</f>
        <v>1487.45253144</v>
      </c>
      <c r="N17" s="25">
        <f t="array" ref="N17">IFERROR(INDEX('GBD2016'!$H$2:$H$3313, MATCH(L17&amp;$E$2&amp;$L$3&amp;$B$4&amp;$B$3, 'GBD2016'!$D$2:$D$3313&amp;'GBD2016'!$C$2:$C$3313&amp;'GBD2016'!$E$2:$E$3313&amp;'GBD2016'!$F$2:$F$3313&amp;'GBD2016'!$A$2:$A$3313,0)),0)</f>
        <v>174.21535252199999</v>
      </c>
      <c r="O17" s="25">
        <f t="shared" si="1"/>
        <v>0.11712330231697708</v>
      </c>
      <c r="P17" s="29">
        <f>IFERROR((O17/(1-YLDs_all_cause!G14)),0)</f>
        <v>0.13302692212830891</v>
      </c>
      <c r="R17" s="11" t="s">
        <v>22</v>
      </c>
      <c r="S17" s="11" t="s">
        <v>22</v>
      </c>
      <c r="T17" s="28">
        <f t="array" ref="T17">IFERROR(INDEX('GBD2016'!$H$2:$H$3313, MATCH(S17&amp;$E$2&amp;$S$3&amp;$B$4&amp;$B$2, 'GBD2016'!$D$2:$D$3313&amp;'GBD2016'!$C$2:$C$3313&amp;'GBD2016'!$E$2:$E$3313&amp;'GBD2016'!$F$2:$F$3313&amp;'GBD2016'!$A$2:$A$3313,0)),0)</f>
        <v>12637.420295600001</v>
      </c>
      <c r="U17" s="25">
        <f t="array" ref="U17">IFERROR(INDEX('GBD2016'!$H$2:$H$3313, MATCH(S17&amp;$E$2&amp;$S$3&amp;$B$4&amp;$B$3, 'GBD2016'!$D$2:$D$3313&amp;'GBD2016'!$C$2:$C$3313&amp;'GBD2016'!$E$2:$E$3313&amp;'GBD2016'!$F$2:$F$3313&amp;'GBD2016'!$A$2:$A$3313,0)),0)</f>
        <v>1065.6139418800001</v>
      </c>
      <c r="V17" s="25">
        <f t="shared" si="2"/>
        <v>8.4322109809944146E-2</v>
      </c>
      <c r="W17" s="29">
        <f>IFERROR((V17/(1-YLDs_all_cause!G14)),0)</f>
        <v>9.5771810677133085E-2</v>
      </c>
      <c r="Y17" s="11" t="s">
        <v>22</v>
      </c>
      <c r="Z17" s="11" t="s">
        <v>22</v>
      </c>
      <c r="AA17" s="28"/>
      <c r="AB17" s="25"/>
      <c r="AC17" s="26"/>
      <c r="AD17" s="21"/>
      <c r="AF17" s="11" t="s">
        <v>22</v>
      </c>
      <c r="AG17" s="11" t="s">
        <v>22</v>
      </c>
      <c r="AH17" s="28">
        <f t="array" ref="AH17">IFERROR(INDEX('GBD2016'!$H$2:$H$3313, MATCH(AG17&amp;$E$2&amp;$AG$3&amp;$B$4&amp;$B$2, 'GBD2016'!$D$2:$D$3313&amp;'GBD2016'!$C$2:$C$3313&amp;'GBD2016'!$E$2:$E$3313&amp;'GBD2016'!$F$2:$F$3313&amp;'GBD2016'!$A$2:$A$3313,0)),0)</f>
        <v>329.09544206499999</v>
      </c>
      <c r="AI17" s="25">
        <f t="array" ref="AI17">IFERROR(INDEX('GBD2016'!$H$2:$H$3313, MATCH(AG17&amp;$E$2&amp;$AG$3&amp;$B$4&amp;$B$3, 'GBD2016'!$D$2:$D$3313&amp;'GBD2016'!$C$2:$C$3313&amp;'GBD2016'!$E$2:$E$3313&amp;'GBD2016'!$F$2:$F$3313&amp;'GBD2016'!$A$2:$A$3313,0)),0)</f>
        <v>31.151387369999998</v>
      </c>
      <c r="AJ17" s="25">
        <f t="shared" si="3"/>
        <v>9.4657608062062595E-2</v>
      </c>
      <c r="AK17" s="29">
        <f>IFERROR((AJ17/(1-YLDs_all_cause!G14)),0)</f>
        <v>0.10751071740144034</v>
      </c>
      <c r="AM17" s="53">
        <f t="shared" si="4"/>
        <v>1549.3718070990001</v>
      </c>
    </row>
    <row r="18" spans="4:39" x14ac:dyDescent="0.25">
      <c r="D18" s="11" t="s">
        <v>23</v>
      </c>
      <c r="E18" s="11" t="s">
        <v>23</v>
      </c>
      <c r="F18" s="78">
        <f t="array" ref="F18">IFERROR(INDEX('GBD2016'!$H$2:$H$3307, MATCH(E18&amp;$E$2&amp;$E$3&amp;$B$4&amp;$B$2, 'GBD2016'!$D$2:$D$3307&amp;'GBD2016'!$C$2:$C$3307&amp;'GBD2016'!$E$2:$E$3307&amp;'GBD2016'!$F$2:$F$3307&amp;'GBD2016'!$A$2:$A$3307,0)),0)</f>
        <v>10423.5019147</v>
      </c>
      <c r="G18" s="25">
        <f t="array" ref="G18">IFERROR(INDEX('GBD2016'!$H$2:$H$3307, MATCH(E18&amp;$E$2&amp;$E$3&amp;$B$4&amp;$B$3, 'GBD2016'!$D$2:$D$3307&amp;'GBD2016'!$C$2:$C$3307&amp;'GBD2016'!$E$2:$E$3307&amp;'GBD2016'!$F$2:$F$3307&amp;'GBD2016'!$A$2:$A$3307,0)),0)</f>
        <v>366.23765493899998</v>
      </c>
      <c r="H18" s="25">
        <f t="shared" si="0"/>
        <v>3.513575935765928E-2</v>
      </c>
      <c r="I18" s="29">
        <f>IFERROR((H18/(1-YLDs_all_cause!G15)),0)</f>
        <v>4.0309703272319884E-2</v>
      </c>
      <c r="K18" s="11" t="s">
        <v>23</v>
      </c>
      <c r="L18" s="11" t="s">
        <v>23</v>
      </c>
      <c r="M18" s="28">
        <f t="array" ref="M18">IFERROR(INDEX('GBD2016'!$H$2:$H$3313, MATCH(L18&amp;$E$2&amp;$L$3&amp;$B$4&amp;$B$2, 'GBD2016'!$D$2:$D$3313&amp;'GBD2016'!$C$2:$C$3313&amp;'GBD2016'!$E$2:$E$3313&amp;'GBD2016'!$F$2:$F$3313&amp;'GBD2016'!$A$2:$A$3313,0)),0)</f>
        <v>1967.23261697</v>
      </c>
      <c r="N18" s="25">
        <f t="array" ref="N18">IFERROR(INDEX('GBD2016'!$H$2:$H$3313, MATCH(L18&amp;$E$2&amp;$L$3&amp;$B$4&amp;$B$3, 'GBD2016'!$D$2:$D$3313&amp;'GBD2016'!$C$2:$C$3313&amp;'GBD2016'!$E$2:$E$3313&amp;'GBD2016'!$F$2:$F$3313&amp;'GBD2016'!$A$2:$A$3313,0)),0)</f>
        <v>233.53950860399999</v>
      </c>
      <c r="O18" s="25">
        <f t="shared" si="1"/>
        <v>0.11871473998011768</v>
      </c>
      <c r="P18" s="29">
        <f>IFERROR((O18/(1-YLDs_all_cause!G15)),0)</f>
        <v>0.13619617250725477</v>
      </c>
      <c r="R18" s="11" t="s">
        <v>23</v>
      </c>
      <c r="S18" s="11" t="s">
        <v>23</v>
      </c>
      <c r="T18" s="28">
        <f t="array" ref="T18">IFERROR(INDEX('GBD2016'!$H$2:$H$3313, MATCH(S18&amp;$E$2&amp;$S$3&amp;$B$4&amp;$B$2, 'GBD2016'!$D$2:$D$3313&amp;'GBD2016'!$C$2:$C$3313&amp;'GBD2016'!$E$2:$E$3313&amp;'GBD2016'!$F$2:$F$3313&amp;'GBD2016'!$A$2:$A$3313,0)),0)</f>
        <v>14809.009508900001</v>
      </c>
      <c r="U18" s="25">
        <f t="array" ref="U18">IFERROR(INDEX('GBD2016'!$H$2:$H$3313, MATCH(S18&amp;$E$2&amp;$S$3&amp;$B$4&amp;$B$3, 'GBD2016'!$D$2:$D$3313&amp;'GBD2016'!$C$2:$C$3313&amp;'GBD2016'!$E$2:$E$3313&amp;'GBD2016'!$F$2:$F$3313&amp;'GBD2016'!$A$2:$A$3313,0)),0)</f>
        <v>1240.1617166799999</v>
      </c>
      <c r="V18" s="25">
        <f t="shared" si="2"/>
        <v>8.3743731539552363E-2</v>
      </c>
      <c r="W18" s="29">
        <f>IFERROR((V18/(1-YLDs_all_cause!G15)),0)</f>
        <v>9.6075480678071729E-2</v>
      </c>
      <c r="Y18" s="11" t="s">
        <v>23</v>
      </c>
      <c r="Z18" s="11" t="s">
        <v>23</v>
      </c>
      <c r="AA18" s="28"/>
      <c r="AB18" s="25"/>
      <c r="AC18" s="26"/>
      <c r="AD18" s="21"/>
      <c r="AF18" s="11" t="s">
        <v>23</v>
      </c>
      <c r="AG18" s="11" t="s">
        <v>23</v>
      </c>
      <c r="AH18" s="28">
        <f t="array" ref="AH18">IFERROR(INDEX('GBD2016'!$H$2:$H$3313, MATCH(AG18&amp;$E$2&amp;$AG$3&amp;$B$4&amp;$B$2, 'GBD2016'!$D$2:$D$3313&amp;'GBD2016'!$C$2:$C$3313&amp;'GBD2016'!$E$2:$E$3313&amp;'GBD2016'!$F$2:$F$3313&amp;'GBD2016'!$A$2:$A$3313,0)),0)</f>
        <v>535.15996624000002</v>
      </c>
      <c r="AI18" s="25">
        <f t="array" ref="AI18">IFERROR(INDEX('GBD2016'!$H$2:$H$3313, MATCH(AG18&amp;$E$2&amp;$AG$3&amp;$B$4&amp;$B$3, 'GBD2016'!$D$2:$D$3313&amp;'GBD2016'!$C$2:$C$3313&amp;'GBD2016'!$E$2:$E$3313&amp;'GBD2016'!$F$2:$F$3313&amp;'GBD2016'!$A$2:$A$3313,0)),0)</f>
        <v>48.286776894699997</v>
      </c>
      <c r="AJ18" s="25">
        <f t="shared" si="3"/>
        <v>9.0228679162904932E-2</v>
      </c>
      <c r="AK18" s="29">
        <f>IFERROR((AJ18/(1-YLDs_all_cause!G15)),0)</f>
        <v>0.10351537437078891</v>
      </c>
      <c r="AM18" s="53">
        <f t="shared" si="4"/>
        <v>1888.2256571176999</v>
      </c>
    </row>
    <row r="19" spans="4:39" x14ac:dyDescent="0.25">
      <c r="D19" s="11" t="s">
        <v>24</v>
      </c>
      <c r="E19" s="11" t="s">
        <v>24</v>
      </c>
      <c r="F19" s="78">
        <f t="array" ref="F19">IFERROR(INDEX('GBD2016'!$H$2:$H$3307, MATCH(E19&amp;$E$2&amp;$E$3&amp;$B$4&amp;$B$2, 'GBD2016'!$D$2:$D$3307&amp;'GBD2016'!$C$2:$C$3307&amp;'GBD2016'!$E$2:$E$3307&amp;'GBD2016'!$F$2:$F$3307&amp;'GBD2016'!$A$2:$A$3307,0)),0)</f>
        <v>13466.783443800001</v>
      </c>
      <c r="G19" s="25">
        <f t="array" ref="G19">IFERROR(INDEX('GBD2016'!$H$2:$H$3307, MATCH(E19&amp;$E$2&amp;$E$3&amp;$B$4&amp;$B$3, 'GBD2016'!$D$2:$D$3307&amp;'GBD2016'!$C$2:$C$3307&amp;'GBD2016'!$E$2:$E$3307&amp;'GBD2016'!$F$2:$F$3307&amp;'GBD2016'!$A$2:$A$3307,0)),0)</f>
        <v>436.65493670699999</v>
      </c>
      <c r="H19" s="25">
        <f t="shared" si="0"/>
        <v>3.2424590365565907E-2</v>
      </c>
      <c r="I19" s="29">
        <f>IFERROR((H19/(1-YLDs_all_cause!G16)),0)</f>
        <v>3.7657800308036053E-2</v>
      </c>
      <c r="K19" s="11" t="s">
        <v>24</v>
      </c>
      <c r="L19" s="11" t="s">
        <v>24</v>
      </c>
      <c r="M19" s="28">
        <f t="array" ref="M19">IFERROR(INDEX('GBD2016'!$H$2:$H$3313, MATCH(L19&amp;$E$2&amp;$L$3&amp;$B$4&amp;$B$2, 'GBD2016'!$D$2:$D$3313&amp;'GBD2016'!$C$2:$C$3313&amp;'GBD2016'!$E$2:$E$3313&amp;'GBD2016'!$F$2:$F$3313&amp;'GBD2016'!$A$2:$A$3313,0)),0)</f>
        <v>2513.9813177299998</v>
      </c>
      <c r="N19" s="25">
        <f t="array" ref="N19">IFERROR(INDEX('GBD2016'!$H$2:$H$3313, MATCH(L19&amp;$E$2&amp;$L$3&amp;$B$4&amp;$B$3, 'GBD2016'!$D$2:$D$3313&amp;'GBD2016'!$C$2:$C$3313&amp;'GBD2016'!$E$2:$E$3313&amp;'GBD2016'!$F$2:$F$3313&amp;'GBD2016'!$A$2:$A$3313,0)),0)</f>
        <v>306.19762006299999</v>
      </c>
      <c r="O19" s="25">
        <f t="shared" si="1"/>
        <v>0.12179789002548405</v>
      </c>
      <c r="P19" s="29">
        <f>IFERROR((O19/(1-YLDs_all_cause!G16)),0)</f>
        <v>0.14145562268662337</v>
      </c>
      <c r="R19" s="11" t="s">
        <v>24</v>
      </c>
      <c r="S19" s="11" t="s">
        <v>24</v>
      </c>
      <c r="T19" s="28">
        <f t="array" ref="T19">IFERROR(INDEX('GBD2016'!$H$2:$H$3313, MATCH(S19&amp;$E$2&amp;$S$3&amp;$B$4&amp;$B$2, 'GBD2016'!$D$2:$D$3313&amp;'GBD2016'!$C$2:$C$3313&amp;'GBD2016'!$E$2:$E$3313&amp;'GBD2016'!$F$2:$F$3313&amp;'GBD2016'!$A$2:$A$3313,0)),0)</f>
        <v>15676.096300499999</v>
      </c>
      <c r="U19" s="25">
        <f t="array" ref="U19">IFERROR(INDEX('GBD2016'!$H$2:$H$3313, MATCH(S19&amp;$E$2&amp;$S$3&amp;$B$4&amp;$B$3, 'GBD2016'!$D$2:$D$3313&amp;'GBD2016'!$C$2:$C$3313&amp;'GBD2016'!$E$2:$E$3313&amp;'GBD2016'!$F$2:$F$3313&amp;'GBD2016'!$A$2:$A$3313,0)),0)</f>
        <v>1265.1915481599999</v>
      </c>
      <c r="V19" s="25">
        <f t="shared" si="2"/>
        <v>8.070832967003691E-2</v>
      </c>
      <c r="W19" s="29">
        <f>IFERROR((V19/(1-YLDs_all_cause!G16)),0)</f>
        <v>9.3734358017890304E-2</v>
      </c>
      <c r="Y19" s="11" t="s">
        <v>24</v>
      </c>
      <c r="Z19" s="11" t="s">
        <v>24</v>
      </c>
      <c r="AA19" s="28"/>
      <c r="AB19" s="25"/>
      <c r="AC19" s="26"/>
      <c r="AD19" s="21"/>
      <c r="AF19" s="11" t="s">
        <v>24</v>
      </c>
      <c r="AG19" s="11" t="s">
        <v>24</v>
      </c>
      <c r="AH19" s="28">
        <f t="array" ref="AH19">IFERROR(INDEX('GBD2016'!$H$2:$H$3313, MATCH(AG19&amp;$E$2&amp;$AG$3&amp;$B$4&amp;$B$2, 'GBD2016'!$D$2:$D$3313&amp;'GBD2016'!$C$2:$C$3313&amp;'GBD2016'!$E$2:$E$3313&amp;'GBD2016'!$F$2:$F$3313&amp;'GBD2016'!$A$2:$A$3313,0)),0)</f>
        <v>770.08286628899998</v>
      </c>
      <c r="AI19" s="25">
        <f t="array" ref="AI19">IFERROR(INDEX('GBD2016'!$H$2:$H$3313, MATCH(AG19&amp;$E$2&amp;$AG$3&amp;$B$4&amp;$B$3, 'GBD2016'!$D$2:$D$3313&amp;'GBD2016'!$C$2:$C$3313&amp;'GBD2016'!$E$2:$E$3313&amp;'GBD2016'!$F$2:$F$3313&amp;'GBD2016'!$A$2:$A$3313,0)),0)</f>
        <v>68.717468992999997</v>
      </c>
      <c r="AJ19" s="25">
        <f t="shared" si="3"/>
        <v>8.9233863005090439E-2</v>
      </c>
      <c r="AK19" s="29">
        <f>IFERROR((AJ19/(1-YLDs_all_cause!G16)),0)</f>
        <v>0.10363588115916336</v>
      </c>
      <c r="AM19" s="53">
        <f t="shared" si="4"/>
        <v>2076.7615739229996</v>
      </c>
    </row>
    <row r="20" spans="4:39" x14ac:dyDescent="0.25">
      <c r="D20" s="11" t="s">
        <v>25</v>
      </c>
      <c r="E20" s="11" t="s">
        <v>25</v>
      </c>
      <c r="F20" s="78">
        <f t="array" ref="F20">IFERROR(INDEX('GBD2016'!$H$2:$H$3307, MATCH(E20&amp;$E$2&amp;$E$3&amp;$B$4&amp;$B$2, 'GBD2016'!$D$2:$D$3307&amp;'GBD2016'!$C$2:$C$3307&amp;'GBD2016'!$E$2:$E$3307&amp;'GBD2016'!$F$2:$F$3307&amp;'GBD2016'!$A$2:$A$3307,0)),0)</f>
        <v>17161.077570900001</v>
      </c>
      <c r="G20" s="25">
        <f t="array" ref="G20">IFERROR(INDEX('GBD2016'!$H$2:$H$3307, MATCH(E20&amp;$E$2&amp;$E$3&amp;$B$4&amp;$B$3, 'GBD2016'!$D$2:$D$3307&amp;'GBD2016'!$C$2:$C$3307&amp;'GBD2016'!$E$2:$E$3307&amp;'GBD2016'!$F$2:$F$3307&amp;'GBD2016'!$A$2:$A$3307,0)),0)</f>
        <v>559.61814289100005</v>
      </c>
      <c r="H20" s="25">
        <f t="shared" si="0"/>
        <v>3.260973214409002E-2</v>
      </c>
      <c r="I20" s="29">
        <f>IFERROR((H20/(1-YLDs_all_cause!G17)),0)</f>
        <v>3.8423141888140853E-2</v>
      </c>
      <c r="K20" s="11" t="s">
        <v>25</v>
      </c>
      <c r="L20" s="11" t="s">
        <v>25</v>
      </c>
      <c r="M20" s="28">
        <f t="array" ref="M20">IFERROR(INDEX('GBD2016'!$H$2:$H$3313, MATCH(L20&amp;$E$2&amp;$L$3&amp;$B$4&amp;$B$2, 'GBD2016'!$D$2:$D$3313&amp;'GBD2016'!$C$2:$C$3313&amp;'GBD2016'!$E$2:$E$3313&amp;'GBD2016'!$F$2:$F$3313&amp;'GBD2016'!$A$2:$A$3313,0)),0)</f>
        <v>3293.1376241299999</v>
      </c>
      <c r="N20" s="25">
        <f t="array" ref="N20">IFERROR(INDEX('GBD2016'!$H$2:$H$3313, MATCH(L20&amp;$E$2&amp;$L$3&amp;$B$4&amp;$B$3, 'GBD2016'!$D$2:$D$3313&amp;'GBD2016'!$C$2:$C$3313&amp;'GBD2016'!$E$2:$E$3313&amp;'GBD2016'!$F$2:$F$3313&amp;'GBD2016'!$A$2:$A$3313,0)),0)</f>
        <v>402.78600074399998</v>
      </c>
      <c r="O20" s="25">
        <f t="shared" si="1"/>
        <v>0.12231070994198437</v>
      </c>
      <c r="P20" s="29">
        <f>IFERROR((O20/(1-YLDs_all_cause!G17)),0)</f>
        <v>0.14411531323761037</v>
      </c>
      <c r="R20" s="11" t="s">
        <v>25</v>
      </c>
      <c r="S20" s="11" t="s">
        <v>25</v>
      </c>
      <c r="T20" s="28">
        <f t="array" ref="T20">IFERROR(INDEX('GBD2016'!$H$2:$H$3313, MATCH(S20&amp;$E$2&amp;$S$3&amp;$B$4&amp;$B$2, 'GBD2016'!$D$2:$D$3313&amp;'GBD2016'!$C$2:$C$3313&amp;'GBD2016'!$E$2:$E$3313&amp;'GBD2016'!$F$2:$F$3313&amp;'GBD2016'!$A$2:$A$3313,0)),0)</f>
        <v>16757.0071838</v>
      </c>
      <c r="U20" s="25">
        <f t="array" ref="U20">IFERROR(INDEX('GBD2016'!$H$2:$H$3313, MATCH(S20&amp;$E$2&amp;$S$3&amp;$B$4&amp;$B$3, 'GBD2016'!$D$2:$D$3313&amp;'GBD2016'!$C$2:$C$3313&amp;'GBD2016'!$E$2:$E$3313&amp;'GBD2016'!$F$2:$F$3313&amp;'GBD2016'!$A$2:$A$3313,0)),0)</f>
        <v>1301.95295508</v>
      </c>
      <c r="V20" s="25">
        <f t="shared" si="2"/>
        <v>7.7696031325848916E-2</v>
      </c>
      <c r="W20" s="29">
        <f>IFERROR((V20/(1-YLDs_all_cause!G17)),0)</f>
        <v>9.1547076271203606E-2</v>
      </c>
      <c r="Y20" s="11" t="s">
        <v>25</v>
      </c>
      <c r="Z20" s="11" t="s">
        <v>25</v>
      </c>
      <c r="AA20" s="28"/>
      <c r="AB20" s="25"/>
      <c r="AC20" s="26"/>
      <c r="AD20" s="21"/>
      <c r="AF20" s="11" t="s">
        <v>25</v>
      </c>
      <c r="AG20" s="11" t="s">
        <v>25</v>
      </c>
      <c r="AH20" s="28">
        <f t="array" ref="AH20">IFERROR(INDEX('GBD2016'!$H$2:$H$3313, MATCH(AG20&amp;$E$2&amp;$AG$3&amp;$B$4&amp;$B$2, 'GBD2016'!$D$2:$D$3313&amp;'GBD2016'!$C$2:$C$3313&amp;'GBD2016'!$E$2:$E$3313&amp;'GBD2016'!$F$2:$F$3313&amp;'GBD2016'!$A$2:$A$3313,0)),0)</f>
        <v>984.786621373</v>
      </c>
      <c r="AI20" s="25">
        <f t="array" ref="AI20">IFERROR(INDEX('GBD2016'!$H$2:$H$3313, MATCH(AG20&amp;$E$2&amp;$AG$3&amp;$B$4&amp;$B$3, 'GBD2016'!$D$2:$D$3313&amp;'GBD2016'!$C$2:$C$3313&amp;'GBD2016'!$E$2:$E$3313&amp;'GBD2016'!$F$2:$F$3313&amp;'GBD2016'!$A$2:$A$3313,0)),0)</f>
        <v>88.377998355399995</v>
      </c>
      <c r="AJ20" s="25">
        <f t="shared" si="3"/>
        <v>8.9743297113624929E-2</v>
      </c>
      <c r="AK20" s="29">
        <f>IFERROR((AJ20/(1-YLDs_all_cause!G17)),0)</f>
        <v>0.10574203502408483</v>
      </c>
      <c r="AM20" s="53">
        <f t="shared" si="4"/>
        <v>2352.7350970704001</v>
      </c>
    </row>
    <row r="21" spans="4:39" x14ac:dyDescent="0.25">
      <c r="D21" s="11" t="s">
        <v>26</v>
      </c>
      <c r="E21" s="11" t="s">
        <v>26</v>
      </c>
      <c r="F21" s="78">
        <f t="array" ref="F21">IFERROR(INDEX('GBD2016'!$H$2:$H$3307, MATCH(E21&amp;$E$2&amp;$E$3&amp;$B$4&amp;$B$2, 'GBD2016'!$D$2:$D$3307&amp;'GBD2016'!$C$2:$C$3307&amp;'GBD2016'!$E$2:$E$3307&amp;'GBD2016'!$F$2:$F$3307&amp;'GBD2016'!$A$2:$A$3307,0)),0)</f>
        <v>22629.742928600001</v>
      </c>
      <c r="G21" s="25">
        <f t="array" ref="G21">IFERROR(INDEX('GBD2016'!$H$2:$H$3307, MATCH(E21&amp;$E$2&amp;$E$3&amp;$B$4&amp;$B$3, 'GBD2016'!$D$2:$D$3307&amp;'GBD2016'!$C$2:$C$3307&amp;'GBD2016'!$E$2:$E$3307&amp;'GBD2016'!$F$2:$F$3307&amp;'GBD2016'!$A$2:$A$3307,0)),0)</f>
        <v>768.50242682400005</v>
      </c>
      <c r="H21" s="25">
        <f t="shared" si="0"/>
        <v>3.3959839015791408E-2</v>
      </c>
      <c r="I21" s="29">
        <f>IFERROR((H21/(1-YLDs_all_cause!G18)),0)</f>
        <v>4.087447351245474E-2</v>
      </c>
      <c r="K21" s="11" t="s">
        <v>26</v>
      </c>
      <c r="L21" s="11" t="s">
        <v>26</v>
      </c>
      <c r="M21" s="28">
        <f t="array" ref="M21">IFERROR(INDEX('GBD2016'!$H$2:$H$3313, MATCH(L21&amp;$E$2&amp;$L$3&amp;$B$4&amp;$B$2, 'GBD2016'!$D$2:$D$3313&amp;'GBD2016'!$C$2:$C$3313&amp;'GBD2016'!$E$2:$E$3313&amp;'GBD2016'!$F$2:$F$3313&amp;'GBD2016'!$A$2:$A$3313,0)),0)</f>
        <v>4295.8663604900003</v>
      </c>
      <c r="N21" s="25">
        <f t="array" ref="N21">IFERROR(INDEX('GBD2016'!$H$2:$H$3313, MATCH(L21&amp;$E$2&amp;$L$3&amp;$B$4&amp;$B$3, 'GBD2016'!$D$2:$D$3313&amp;'GBD2016'!$C$2:$C$3313&amp;'GBD2016'!$E$2:$E$3313&amp;'GBD2016'!$F$2:$F$3313&amp;'GBD2016'!$A$2:$A$3313,0)),0)</f>
        <v>530.69635487799997</v>
      </c>
      <c r="O21" s="25">
        <f t="shared" si="1"/>
        <v>0.12353651402169481</v>
      </c>
      <c r="P21" s="29">
        <f>IFERROR((O21/(1-YLDs_all_cause!G18)),0)</f>
        <v>0.14869004437426023</v>
      </c>
      <c r="R21" s="11" t="s">
        <v>26</v>
      </c>
      <c r="S21" s="11" t="s">
        <v>26</v>
      </c>
      <c r="T21" s="28">
        <f t="array" ref="T21">IFERROR(INDEX('GBD2016'!$H$2:$H$3313, MATCH(S21&amp;$E$2&amp;$S$3&amp;$B$4&amp;$B$2, 'GBD2016'!$D$2:$D$3313&amp;'GBD2016'!$C$2:$C$3313&amp;'GBD2016'!$E$2:$E$3313&amp;'GBD2016'!$F$2:$F$3313&amp;'GBD2016'!$A$2:$A$3313,0)),0)</f>
        <v>17339.380878100001</v>
      </c>
      <c r="U21" s="25">
        <f t="array" ref="U21">IFERROR(INDEX('GBD2016'!$H$2:$H$3313, MATCH(S21&amp;$E$2&amp;$S$3&amp;$B$4&amp;$B$3, 'GBD2016'!$D$2:$D$3313&amp;'GBD2016'!$C$2:$C$3313&amp;'GBD2016'!$E$2:$E$3313&amp;'GBD2016'!$F$2:$F$3313&amp;'GBD2016'!$A$2:$A$3313,0)),0)</f>
        <v>1292.38152547</v>
      </c>
      <c r="V21" s="25">
        <f t="shared" si="2"/>
        <v>7.4534467784966002E-2</v>
      </c>
      <c r="W21" s="29">
        <f>IFERROR((V21/(1-YLDs_all_cause!G18)),0)</f>
        <v>8.971058808096373E-2</v>
      </c>
      <c r="Y21" s="11" t="s">
        <v>26</v>
      </c>
      <c r="Z21" s="11" t="s">
        <v>26</v>
      </c>
      <c r="AA21" s="28"/>
      <c r="AB21" s="25"/>
      <c r="AC21" s="26"/>
      <c r="AD21" s="21"/>
      <c r="AF21" s="11" t="s">
        <v>26</v>
      </c>
      <c r="AG21" s="11" t="s">
        <v>26</v>
      </c>
      <c r="AH21" s="28">
        <f t="array" ref="AH21">IFERROR(INDEX('GBD2016'!$H$2:$H$3313, MATCH(AG21&amp;$E$2&amp;$AG$3&amp;$B$4&amp;$B$2, 'GBD2016'!$D$2:$D$3313&amp;'GBD2016'!$C$2:$C$3313&amp;'GBD2016'!$E$2:$E$3313&amp;'GBD2016'!$F$2:$F$3313&amp;'GBD2016'!$A$2:$A$3313,0)),0)</f>
        <v>1313.7017593099999</v>
      </c>
      <c r="AI21" s="25">
        <f t="array" ref="AI21">IFERROR(INDEX('GBD2016'!$H$2:$H$3313, MATCH(AG21&amp;$E$2&amp;$AG$3&amp;$B$4&amp;$B$3, 'GBD2016'!$D$2:$D$3313&amp;'GBD2016'!$C$2:$C$3313&amp;'GBD2016'!$E$2:$E$3313&amp;'GBD2016'!$F$2:$F$3313&amp;'GBD2016'!$A$2:$A$3313,0)),0)</f>
        <v>118.441668659</v>
      </c>
      <c r="AJ21" s="25">
        <f t="shared" si="3"/>
        <v>9.0158719678665511E-2</v>
      </c>
      <c r="AK21" s="29">
        <f>IFERROR((AJ21/(1-YLDs_all_cause!G18)),0)</f>
        <v>0.10851612687883541</v>
      </c>
      <c r="AM21" s="53">
        <f t="shared" si="4"/>
        <v>2710.021975831</v>
      </c>
    </row>
    <row r="22" spans="4:39" x14ac:dyDescent="0.25">
      <c r="D22" s="11" t="s">
        <v>27</v>
      </c>
      <c r="E22" s="11" t="s">
        <v>27</v>
      </c>
      <c r="F22" s="78">
        <f t="array" ref="F22">IFERROR(INDEX('GBD2016'!$H$2:$H$3307, MATCH(E22&amp;$E$2&amp;$E$3&amp;$B$4&amp;$B$2, 'GBD2016'!$D$2:$D$3307&amp;'GBD2016'!$C$2:$C$3307&amp;'GBD2016'!$E$2:$E$3307&amp;'GBD2016'!$F$2:$F$3307&amp;'GBD2016'!$A$2:$A$3307,0)),0)</f>
        <v>19076.937437100001</v>
      </c>
      <c r="G22" s="25">
        <f t="array" ref="G22">IFERROR(INDEX('GBD2016'!$H$2:$H$3307, MATCH(E22&amp;$E$2&amp;$E$3&amp;$B$4&amp;$B$3, 'GBD2016'!$D$2:$D$3307&amp;'GBD2016'!$C$2:$C$3307&amp;'GBD2016'!$E$2:$E$3307&amp;'GBD2016'!$F$2:$F$3307&amp;'GBD2016'!$A$2:$A$3307,0)),0)</f>
        <v>659.68963631500003</v>
      </c>
      <c r="H22" s="25">
        <f t="shared" si="0"/>
        <v>3.458047909891785E-2</v>
      </c>
      <c r="I22" s="29">
        <f>IFERROR((H22/(1-YLDs_all_cause!G19)),0)</f>
        <v>4.2765214055689532E-2</v>
      </c>
      <c r="K22" s="11" t="s">
        <v>27</v>
      </c>
      <c r="L22" s="11" t="s">
        <v>27</v>
      </c>
      <c r="M22" s="28">
        <f t="array" ref="M22">IFERROR(INDEX('GBD2016'!$H$2:$H$3313, MATCH(L22&amp;$E$2&amp;$L$3&amp;$B$4&amp;$B$2, 'GBD2016'!$D$2:$D$3313&amp;'GBD2016'!$C$2:$C$3313&amp;'GBD2016'!$E$2:$E$3313&amp;'GBD2016'!$F$2:$F$3313&amp;'GBD2016'!$A$2:$A$3313,0)),0)</f>
        <v>3894.3231733699999</v>
      </c>
      <c r="N22" s="25">
        <f t="array" ref="N22">IFERROR(INDEX('GBD2016'!$H$2:$H$3313, MATCH(L22&amp;$E$2&amp;$L$3&amp;$B$4&amp;$B$3, 'GBD2016'!$D$2:$D$3313&amp;'GBD2016'!$C$2:$C$3313&amp;'GBD2016'!$E$2:$E$3313&amp;'GBD2016'!$F$2:$F$3313&amp;'GBD2016'!$A$2:$A$3313,0)),0)</f>
        <v>543.51682285699997</v>
      </c>
      <c r="O22" s="25">
        <f t="shared" si="1"/>
        <v>0.13956644034415383</v>
      </c>
      <c r="P22" s="29">
        <f>IFERROR((O22/(1-YLDs_all_cause!G19)),0)</f>
        <v>0.17259994227480616</v>
      </c>
      <c r="R22" s="11" t="s">
        <v>27</v>
      </c>
      <c r="S22" s="11" t="s">
        <v>27</v>
      </c>
      <c r="T22" s="28">
        <f t="array" ref="T22">IFERROR(INDEX('GBD2016'!$H$2:$H$3313, MATCH(S22&amp;$E$2&amp;$S$3&amp;$B$4&amp;$B$2, 'GBD2016'!$D$2:$D$3313&amp;'GBD2016'!$C$2:$C$3313&amp;'GBD2016'!$E$2:$E$3313&amp;'GBD2016'!$F$2:$F$3313&amp;'GBD2016'!$A$2:$A$3313,0)),0)</f>
        <v>12442.0700528</v>
      </c>
      <c r="U22" s="25">
        <f t="array" ref="U22">IFERROR(INDEX('GBD2016'!$H$2:$H$3313, MATCH(S22&amp;$E$2&amp;$S$3&amp;$B$4&amp;$B$3, 'GBD2016'!$D$2:$D$3313&amp;'GBD2016'!$C$2:$C$3313&amp;'GBD2016'!$E$2:$E$3313&amp;'GBD2016'!$F$2:$F$3313&amp;'GBD2016'!$A$2:$A$3313,0)),0)</f>
        <v>926.67578190899997</v>
      </c>
      <c r="V22" s="25">
        <f t="shared" si="2"/>
        <v>7.4479228775959042E-2</v>
      </c>
      <c r="W22" s="29">
        <f>IFERROR((V22/(1-YLDs_all_cause!G19)),0)</f>
        <v>9.2107461906339921E-2</v>
      </c>
      <c r="Y22" s="11" t="s">
        <v>27</v>
      </c>
      <c r="Z22" s="11" t="s">
        <v>27</v>
      </c>
      <c r="AA22" s="28"/>
      <c r="AB22" s="25"/>
      <c r="AC22" s="26"/>
      <c r="AD22" s="21"/>
      <c r="AF22" s="11" t="s">
        <v>27</v>
      </c>
      <c r="AG22" s="11" t="s">
        <v>27</v>
      </c>
      <c r="AH22" s="28">
        <f t="array" ref="AH22">IFERROR(INDEX('GBD2016'!$H$2:$H$3313, MATCH(AG22&amp;$E$2&amp;$AG$3&amp;$B$4&amp;$B$2, 'GBD2016'!$D$2:$D$3313&amp;'GBD2016'!$C$2:$C$3313&amp;'GBD2016'!$E$2:$E$3313&amp;'GBD2016'!$F$2:$F$3313&amp;'GBD2016'!$A$2:$A$3313,0)),0)</f>
        <v>1144.6643462300001</v>
      </c>
      <c r="AI22" s="25">
        <f t="array" ref="AI22">IFERROR(INDEX('GBD2016'!$H$2:$H$3313, MATCH(AG22&amp;$E$2&amp;$AG$3&amp;$B$4&amp;$B$3, 'GBD2016'!$D$2:$D$3313&amp;'GBD2016'!$C$2:$C$3313&amp;'GBD2016'!$E$2:$E$3313&amp;'GBD2016'!$F$2:$F$3313&amp;'GBD2016'!$A$2:$A$3313,0)),0)</f>
        <v>104.249208865</v>
      </c>
      <c r="AJ22" s="25">
        <f t="shared" si="3"/>
        <v>9.1074042105311601E-2</v>
      </c>
      <c r="AK22" s="29">
        <f>IFERROR((AJ22/(1-YLDs_all_cause!G19)),0)</f>
        <v>0.11263004466795877</v>
      </c>
      <c r="AM22" s="53">
        <f t="shared" si="4"/>
        <v>2234.131449946</v>
      </c>
    </row>
    <row r="23" spans="4:39" x14ac:dyDescent="0.25">
      <c r="D23" s="11" t="s">
        <v>28</v>
      </c>
      <c r="E23" s="11" t="s">
        <v>28</v>
      </c>
      <c r="F23" s="78">
        <f t="array" ref="F23">IFERROR(INDEX('GBD2016'!$H$2:$H$3307, MATCH(E23&amp;$E$2&amp;$E$3&amp;$B$4&amp;$B$2, 'GBD2016'!$D$2:$D$3307&amp;'GBD2016'!$C$2:$C$3307&amp;'GBD2016'!$E$2:$E$3307&amp;'GBD2016'!$F$2:$F$3307&amp;'GBD2016'!$A$2:$A$3307,0)),0)</f>
        <v>21077.144973300001</v>
      </c>
      <c r="G23" s="25">
        <f t="array" ref="G23">IFERROR(INDEX('GBD2016'!$H$2:$H$3307, MATCH(E23&amp;$E$2&amp;$E$3&amp;$B$4&amp;$B$3, 'GBD2016'!$D$2:$D$3307&amp;'GBD2016'!$C$2:$C$3307&amp;'GBD2016'!$E$2:$E$3307&amp;'GBD2016'!$F$2:$F$3307&amp;'GBD2016'!$A$2:$A$3307,0)),0)</f>
        <v>681.82440318299996</v>
      </c>
      <c r="H23" s="25">
        <f t="shared" si="0"/>
        <v>3.2348992429796254E-2</v>
      </c>
      <c r="I23" s="29">
        <f>IFERROR((H23/(1-YLDs_all_cause!G20)),0)</f>
        <v>4.1098200381676608E-2</v>
      </c>
      <c r="K23" s="11" t="s">
        <v>28</v>
      </c>
      <c r="L23" s="11" t="s">
        <v>28</v>
      </c>
      <c r="M23" s="28">
        <f t="array" ref="M23">IFERROR(INDEX('GBD2016'!$H$2:$H$3313, MATCH(L23&amp;$E$2&amp;$L$3&amp;$B$4&amp;$B$2, 'GBD2016'!$D$2:$D$3313&amp;'GBD2016'!$C$2:$C$3313&amp;'GBD2016'!$E$2:$E$3313&amp;'GBD2016'!$F$2:$F$3313&amp;'GBD2016'!$A$2:$A$3313,0)),0)</f>
        <v>4716.7908668800001</v>
      </c>
      <c r="N23" s="25">
        <f t="array" ref="N23">IFERROR(INDEX('GBD2016'!$H$2:$H$3313, MATCH(L23&amp;$E$2&amp;$L$3&amp;$B$4&amp;$B$3, 'GBD2016'!$D$2:$D$3313&amp;'GBD2016'!$C$2:$C$3313&amp;'GBD2016'!$E$2:$E$3313&amp;'GBD2016'!$F$2:$F$3313&amp;'GBD2016'!$A$2:$A$3313,0)),0)</f>
        <v>735.04872474299998</v>
      </c>
      <c r="O23" s="25">
        <f t="shared" si="1"/>
        <v>0.15583661550574748</v>
      </c>
      <c r="P23" s="29">
        <f>IFERROR((O23/(1-YLDs_all_cause!G20)),0)</f>
        <v>0.19798466566638101</v>
      </c>
      <c r="R23" s="11" t="s">
        <v>28</v>
      </c>
      <c r="S23" s="11" t="s">
        <v>28</v>
      </c>
      <c r="T23" s="28">
        <f t="array" ref="T23">IFERROR(INDEX('GBD2016'!$H$2:$H$3313, MATCH(S23&amp;$E$2&amp;$S$3&amp;$B$4&amp;$B$2, 'GBD2016'!$D$2:$D$3313&amp;'GBD2016'!$C$2:$C$3313&amp;'GBD2016'!$E$2:$E$3313&amp;'GBD2016'!$F$2:$F$3313&amp;'GBD2016'!$A$2:$A$3313,0)),0)</f>
        <v>11659.2971963</v>
      </c>
      <c r="U23" s="25">
        <f t="array" ref="U23">IFERROR(INDEX('GBD2016'!$H$2:$H$3313, MATCH(S23&amp;$E$2&amp;$S$3&amp;$B$4&amp;$B$3, 'GBD2016'!$D$2:$D$3313&amp;'GBD2016'!$C$2:$C$3313&amp;'GBD2016'!$E$2:$E$3313&amp;'GBD2016'!$F$2:$F$3313&amp;'GBD2016'!$A$2:$A$3313,0)),0)</f>
        <v>903.78521999700001</v>
      </c>
      <c r="V23" s="25">
        <f t="shared" si="2"/>
        <v>7.7516269186774844E-2</v>
      </c>
      <c r="W23" s="29">
        <f>IFERROR((V23/(1-YLDs_all_cause!G20)),0)</f>
        <v>9.8481557680407839E-2</v>
      </c>
      <c r="Y23" s="11" t="s">
        <v>28</v>
      </c>
      <c r="Z23" s="11" t="s">
        <v>28</v>
      </c>
      <c r="AA23" s="28"/>
      <c r="AB23" s="25"/>
      <c r="AC23" s="26"/>
      <c r="AD23" s="21"/>
      <c r="AF23" s="11" t="s">
        <v>28</v>
      </c>
      <c r="AG23" s="11" t="s">
        <v>28</v>
      </c>
      <c r="AH23" s="28">
        <f t="array" ref="AH23">IFERROR(INDEX('GBD2016'!$H$2:$H$3313, MATCH(AG23&amp;$E$2&amp;$AG$3&amp;$B$4&amp;$B$2, 'GBD2016'!$D$2:$D$3313&amp;'GBD2016'!$C$2:$C$3313&amp;'GBD2016'!$E$2:$E$3313&amp;'GBD2016'!$F$2:$F$3313&amp;'GBD2016'!$A$2:$A$3313,0)),0)</f>
        <v>1206.7335964399999</v>
      </c>
      <c r="AI23" s="25">
        <f t="array" ref="AI23">IFERROR(INDEX('GBD2016'!$H$2:$H$3313, MATCH(AG23&amp;$E$2&amp;$AG$3&amp;$B$4&amp;$B$3, 'GBD2016'!$D$2:$D$3313&amp;'GBD2016'!$C$2:$C$3313&amp;'GBD2016'!$E$2:$E$3313&amp;'GBD2016'!$F$2:$F$3313&amp;'GBD2016'!$A$2:$A$3313,0)),0)</f>
        <v>112.246388604</v>
      </c>
      <c r="AJ23" s="25">
        <f t="shared" si="3"/>
        <v>9.3016709682352011E-2</v>
      </c>
      <c r="AK23" s="29">
        <f>IFERROR((AJ23/(1-YLDs_all_cause!G20)),0)</f>
        <v>0.11817429496964456</v>
      </c>
      <c r="AM23" s="53">
        <f t="shared" si="4"/>
        <v>2432.9047365270003</v>
      </c>
    </row>
    <row r="24" spans="4:39" x14ac:dyDescent="0.25">
      <c r="D24" s="11" t="s">
        <v>147</v>
      </c>
      <c r="E24" s="11" t="s">
        <v>147</v>
      </c>
      <c r="F24" s="78">
        <f t="array" ref="F24">IFERROR(INDEX('GBD2016'!$H$2:$H$3307, MATCH(E24&amp;$E$2&amp;$E$3&amp;$B$4&amp;$B$2, 'GBD2016'!$D$2:$D$3307&amp;'GBD2016'!$C$2:$C$3307&amp;'GBD2016'!$E$2:$E$3307&amp;'GBD2016'!$F$2:$F$3307&amp;'GBD2016'!$A$2:$A$3307,0)),0)</f>
        <v>17145.331522100001</v>
      </c>
      <c r="G24" s="25">
        <f t="array" ref="G24">IFERROR(INDEX('GBD2016'!$H$2:$H$3307, MATCH(E24&amp;$E$2&amp;$E$3&amp;$B$4&amp;$B$3, 'GBD2016'!$D$2:$D$3307&amp;'GBD2016'!$C$2:$C$3307&amp;'GBD2016'!$E$2:$E$3307&amp;'GBD2016'!$F$2:$F$3307&amp;'GBD2016'!$A$2:$A$3307,0)),0)</f>
        <v>542.71334286399997</v>
      </c>
      <c r="H24" s="25">
        <f t="shared" si="0"/>
        <v>3.1653709475634985E-2</v>
      </c>
      <c r="I24" s="29">
        <f>IFERROR((H24/(1-YLDs_all_cause!G21)),0)</f>
        <v>4.1453399842105589E-2</v>
      </c>
      <c r="K24" s="11" t="s">
        <v>147</v>
      </c>
      <c r="L24" s="11" t="s">
        <v>147</v>
      </c>
      <c r="M24" s="28">
        <f t="array" ref="M24">IFERROR(INDEX('GBD2016'!$H$2:$H$3313, MATCH(L24&amp;$E$2&amp;$L$3&amp;$B$4&amp;$B$2, 'GBD2016'!$D$2:$D$3313&amp;'GBD2016'!$C$2:$C$3313&amp;'GBD2016'!$E$2:$E$3313&amp;'GBD2016'!$F$2:$F$3313&amp;'GBD2016'!$A$2:$A$3313,0)),0)</f>
        <v>4327.5120713099996</v>
      </c>
      <c r="N24" s="25">
        <f t="array" ref="N24">IFERROR(INDEX('GBD2016'!$H$2:$H$3313, MATCH(L24&amp;$E$2&amp;$L$3&amp;$B$4&amp;$B$3, 'GBD2016'!$D$2:$D$3313&amp;'GBD2016'!$C$2:$C$3313&amp;'GBD2016'!$E$2:$E$3313&amp;'GBD2016'!$F$2:$F$3313&amp;'GBD2016'!$A$2:$A$3313,0)),0)</f>
        <v>744.41243750299998</v>
      </c>
      <c r="O24" s="25">
        <f t="shared" si="1"/>
        <v>0.17201856984714448</v>
      </c>
      <c r="P24" s="29">
        <f>IFERROR((O24/(1-YLDs_all_cause!G21)),0)</f>
        <v>0.22527389915010276</v>
      </c>
      <c r="R24" s="11" t="s">
        <v>147</v>
      </c>
      <c r="S24" s="11" t="s">
        <v>147</v>
      </c>
      <c r="T24" s="28">
        <f t="array" ref="T24">IFERROR(INDEX('GBD2016'!$H$2:$H$3313, MATCH(S24&amp;$E$2&amp;$S$3&amp;$B$4&amp;$B$2, 'GBD2016'!$D$2:$D$3313&amp;'GBD2016'!$C$2:$C$3313&amp;'GBD2016'!$E$2:$E$3313&amp;'GBD2016'!$F$2:$F$3313&amp;'GBD2016'!$A$2:$A$3313,0)),0)</f>
        <v>8408.7499445600006</v>
      </c>
      <c r="U24" s="25">
        <f t="array" ref="U24">IFERROR(INDEX('GBD2016'!$H$2:$H$3313, MATCH(S24&amp;$E$2&amp;$S$3&amp;$B$4&amp;$B$3, 'GBD2016'!$D$2:$D$3313&amp;'GBD2016'!$C$2:$C$3313&amp;'GBD2016'!$E$2:$E$3313&amp;'GBD2016'!$F$2:$F$3313&amp;'GBD2016'!$A$2:$A$3313,0)),0)</f>
        <v>674.82453143099997</v>
      </c>
      <c r="V24" s="25">
        <f t="shared" si="2"/>
        <v>8.0252657752960574E-2</v>
      </c>
      <c r="W24" s="29">
        <f>IFERROR((V24/(1-YLDs_all_cause!G21)),0)</f>
        <v>0.10509812484334094</v>
      </c>
      <c r="Y24" s="11" t="s">
        <v>147</v>
      </c>
      <c r="Z24" s="11" t="s">
        <v>147</v>
      </c>
      <c r="AA24" s="28"/>
      <c r="AB24" s="25"/>
      <c r="AC24" s="26"/>
      <c r="AD24" s="21"/>
      <c r="AF24" s="11" t="s">
        <v>147</v>
      </c>
      <c r="AG24" s="11" t="s">
        <v>147</v>
      </c>
      <c r="AH24" s="28">
        <f t="array" ref="AH24">IFERROR(INDEX('GBD2016'!$H$2:$H$3313, MATCH(AG24&amp;$E$2&amp;$AG$3&amp;$B$4&amp;$B$2, 'GBD2016'!$D$2:$D$3313&amp;'GBD2016'!$C$2:$C$3313&amp;'GBD2016'!$E$2:$E$3313&amp;'GBD2016'!$F$2:$F$3313&amp;'GBD2016'!$A$2:$A$3313,0)),0)</f>
        <v>1246.0536530300001</v>
      </c>
      <c r="AI24" s="25">
        <f t="array" ref="AI24">IFERROR(INDEX('GBD2016'!$H$2:$H$3313, MATCH(AG24&amp;$E$2&amp;$AG$3&amp;$B$4&amp;$B$3, 'GBD2016'!$D$2:$D$3313&amp;'GBD2016'!$C$2:$C$3313&amp;'GBD2016'!$E$2:$E$3313&amp;'GBD2016'!$F$2:$F$3313&amp;'GBD2016'!$A$2:$A$3313,0)),0)</f>
        <v>76.246464528000004</v>
      </c>
      <c r="AJ24" s="25">
        <f t="shared" si="3"/>
        <v>6.1190354317884485E-2</v>
      </c>
      <c r="AK24" s="29">
        <f>IFERROR((AJ24/(1-YLDs_all_cause!G21)),0)</f>
        <v>8.013431177700836E-2</v>
      </c>
      <c r="AM24" s="53">
        <f t="shared" si="4"/>
        <v>2038.196776326</v>
      </c>
    </row>
    <row r="25" spans="4:39" x14ac:dyDescent="0.25">
      <c r="D25" s="11" t="s">
        <v>148</v>
      </c>
      <c r="E25" s="11" t="s">
        <v>148</v>
      </c>
      <c r="F25" s="78">
        <f t="array" ref="F25">IFERROR(INDEX('GBD2016'!$H$2:$H$3307, MATCH(E25&amp;$E$2&amp;$E$3&amp;$B$4&amp;$B$2, 'GBD2016'!$D$2:$D$3307&amp;'GBD2016'!$C$2:$C$3307&amp;'GBD2016'!$E$2:$E$3307&amp;'GBD2016'!$F$2:$F$3307&amp;'GBD2016'!$A$2:$A$3307,0)),0)</f>
        <v>10199.915757500001</v>
      </c>
      <c r="G25" s="25">
        <f t="array" ref="G25">IFERROR(INDEX('GBD2016'!$H$2:$H$3307, MATCH(E25&amp;$E$2&amp;$E$3&amp;$B$4&amp;$B$3, 'GBD2016'!$D$2:$D$3307&amp;'GBD2016'!$C$2:$C$3307&amp;'GBD2016'!$E$2:$E$3307&amp;'GBD2016'!$F$2:$F$3307&amp;'GBD2016'!$A$2:$A$3307,0)),0)</f>
        <v>354.20771743</v>
      </c>
      <c r="H25" s="25">
        <f t="shared" si="0"/>
        <v>3.4726533615687068E-2</v>
      </c>
      <c r="I25" s="29">
        <f>IFERROR((H25/(1-YLDs_all_cause!G22)),0)</f>
        <v>4.7340274216339066E-2</v>
      </c>
      <c r="K25" s="11" t="s">
        <v>148</v>
      </c>
      <c r="L25" s="11" t="s">
        <v>148</v>
      </c>
      <c r="M25" s="28">
        <f t="array" ref="M25">IFERROR(INDEX('GBD2016'!$H$2:$H$3313, MATCH(L25&amp;$E$2&amp;$L$3&amp;$B$4&amp;$B$2, 'GBD2016'!$D$2:$D$3313&amp;'GBD2016'!$C$2:$C$3313&amp;'GBD2016'!$E$2:$E$3313&amp;'GBD2016'!$F$2:$F$3313&amp;'GBD2016'!$A$2:$A$3313,0)),0)</f>
        <v>2955.3474044700001</v>
      </c>
      <c r="N25" s="25">
        <f t="array" ref="N25">IFERROR(INDEX('GBD2016'!$H$2:$H$3313, MATCH(L25&amp;$E$2&amp;$L$3&amp;$B$4&amp;$B$3, 'GBD2016'!$D$2:$D$3313&amp;'GBD2016'!$C$2:$C$3313&amp;'GBD2016'!$E$2:$E$3313&amp;'GBD2016'!$F$2:$F$3313&amp;'GBD2016'!$A$2:$A$3313,0)),0)</f>
        <v>539.17234720700003</v>
      </c>
      <c r="O25" s="25">
        <f>IFERROR((N25/M25),0)</f>
        <v>0.18243958270066493</v>
      </c>
      <c r="P25" s="29">
        <f>IFERROR((O25/(1-YLDs_all_cause!G22)),0)</f>
        <v>0.24870722682964419</v>
      </c>
      <c r="R25" s="11" t="s">
        <v>148</v>
      </c>
      <c r="S25" s="11" t="s">
        <v>148</v>
      </c>
      <c r="T25" s="28">
        <f t="array" ref="T25">IFERROR(INDEX('GBD2016'!$H$2:$H$3313, MATCH(S25&amp;$E$2&amp;$S$3&amp;$B$4&amp;$B$2, 'GBD2016'!$D$2:$D$3313&amp;'GBD2016'!$C$2:$C$3313&amp;'GBD2016'!$E$2:$E$3313&amp;'GBD2016'!$F$2:$F$3313&amp;'GBD2016'!$A$2:$A$3313,0)),0)</f>
        <v>4883.0682278900003</v>
      </c>
      <c r="U25" s="25">
        <f t="array" ref="U25">IFERROR(INDEX('GBD2016'!$H$2:$H$3313, MATCH(S25&amp;$E$2&amp;$S$3&amp;$B$4&amp;$B$3, 'GBD2016'!$D$2:$D$3313&amp;'GBD2016'!$C$2:$C$3313&amp;'GBD2016'!$E$2:$E$3313&amp;'GBD2016'!$F$2:$F$3313&amp;'GBD2016'!$A$2:$A$3313,0)),0)</f>
        <v>403.66476543900001</v>
      </c>
      <c r="V25" s="25">
        <f t="shared" ref="V25:V27" si="5">U25/T25</f>
        <v>8.2666214478314931E-2</v>
      </c>
      <c r="W25" s="29">
        <f>IFERROR((V25/(1-YLDs_all_cause!G22)),0)</f>
        <v>0.1126931154470973</v>
      </c>
      <c r="Y25" s="11" t="s">
        <v>148</v>
      </c>
      <c r="Z25" s="11" t="s">
        <v>148</v>
      </c>
      <c r="AA25" s="28"/>
      <c r="AB25" s="25"/>
      <c r="AC25" s="11"/>
      <c r="AD25" s="22"/>
      <c r="AF25" s="11" t="s">
        <v>148</v>
      </c>
      <c r="AG25" s="11" t="s">
        <v>148</v>
      </c>
      <c r="AH25" s="28">
        <f t="array" ref="AH25">IFERROR(INDEX('GBD2016'!$H$2:$H$3313, MATCH(AG25&amp;$E$2&amp;$AG$3&amp;$B$4&amp;$B$2, 'GBD2016'!$D$2:$D$3313&amp;'GBD2016'!$C$2:$C$3313&amp;'GBD2016'!$E$2:$E$3313&amp;'GBD2016'!$F$2:$F$3313&amp;'GBD2016'!$A$2:$A$3313,0)),0)</f>
        <v>628.70214919700004</v>
      </c>
      <c r="AI25" s="25">
        <f t="array" ref="AI25">IFERROR(INDEX('GBD2016'!$H$2:$H$3313, MATCH(AG25&amp;$E$2&amp;$AG$3&amp;$B$4&amp;$B$3, 'GBD2016'!$D$2:$D$3313&amp;'GBD2016'!$C$2:$C$3313&amp;'GBD2016'!$E$2:$E$3313&amp;'GBD2016'!$F$2:$F$3313&amp;'GBD2016'!$A$2:$A$3313,0)),0)</f>
        <v>68.051542953799995</v>
      </c>
      <c r="AJ25" s="25">
        <f t="shared" si="3"/>
        <v>0.1082413079718556</v>
      </c>
      <c r="AK25" s="29">
        <f>IFERROR((AJ25/(1-YLDs_all_cause!G22)),0)</f>
        <v>0.14755786620200129</v>
      </c>
      <c r="AM25" s="53">
        <f t="shared" si="4"/>
        <v>1365.0963730297999</v>
      </c>
    </row>
    <row r="26" spans="4:39" x14ac:dyDescent="0.25">
      <c r="D26" s="11" t="s">
        <v>149</v>
      </c>
      <c r="E26" s="11" t="s">
        <v>149</v>
      </c>
      <c r="F26" s="78">
        <f t="array" ref="F26">IFERROR(INDEX('GBD2016'!$H$2:$H$3307, MATCH(E26&amp;$E$2&amp;$E$3&amp;$B$4&amp;$B$2, 'GBD2016'!$D$2:$D$3307&amp;'GBD2016'!$C$2:$C$3307&amp;'GBD2016'!$E$2:$E$3307&amp;'GBD2016'!$F$2:$F$3307&amp;'GBD2016'!$A$2:$A$3307,0)),0)</f>
        <v>3583.4279170599998</v>
      </c>
      <c r="G26" s="25">
        <f t="array" ref="G26">IFERROR(INDEX('GBD2016'!$H$2:$H$3307, MATCH(E26&amp;$E$2&amp;$E$3&amp;$B$4&amp;$B$3, 'GBD2016'!$D$2:$D$3307&amp;'GBD2016'!$C$2:$C$3307&amp;'GBD2016'!$E$2:$E$3307&amp;'GBD2016'!$F$2:$F$3307&amp;'GBD2016'!$A$2:$A$3307,0)),0)</f>
        <v>151.90464112399999</v>
      </c>
      <c r="H26" s="25">
        <f t="shared" si="0"/>
        <v>4.2390873945255515E-2</v>
      </c>
      <c r="I26" s="29">
        <f>IFERROR((H26/(1-YLDs_all_cause!G23)),0)</f>
        <v>6.0035477609571383E-2</v>
      </c>
      <c r="K26" s="11" t="s">
        <v>149</v>
      </c>
      <c r="L26" s="11" t="s">
        <v>149</v>
      </c>
      <c r="M26" s="28">
        <f t="array" ref="M26">IFERROR(INDEX('GBD2016'!$H$2:$H$3313, MATCH(L26&amp;$E$2&amp;$L$3&amp;$B$4&amp;$B$2, 'GBD2016'!$D$2:$D$3313&amp;'GBD2016'!$C$2:$C$3313&amp;'GBD2016'!$E$2:$E$3313&amp;'GBD2016'!$F$2:$F$3313&amp;'GBD2016'!$A$2:$A$3313,0)),0)</f>
        <v>1301.2377336699999</v>
      </c>
      <c r="N26" s="25">
        <f t="array" ref="N26">IFERROR(INDEX('GBD2016'!$H$2:$H$3313, MATCH(L26&amp;$E$2&amp;$L$3&amp;$B$4&amp;$B$3, 'GBD2016'!$D$2:$D$3313&amp;'GBD2016'!$C$2:$C$3313&amp;'GBD2016'!$E$2:$E$3313&amp;'GBD2016'!$F$2:$F$3313&amp;'GBD2016'!$A$2:$A$3313,0)),0)</f>
        <v>249.32193464299999</v>
      </c>
      <c r="O26" s="25">
        <f t="shared" ref="O26:O27" si="6">IFERROR((N26/M26),0)</f>
        <v>0.19160367716959337</v>
      </c>
      <c r="P26" s="29">
        <f>IFERROR((O26/(1-YLDs_all_cause!G23)),0)</f>
        <v>0.27135600661316661</v>
      </c>
      <c r="R26" s="11" t="s">
        <v>149</v>
      </c>
      <c r="S26" s="11" t="s">
        <v>149</v>
      </c>
      <c r="T26" s="28">
        <f t="array" ref="T26">IFERROR(INDEX('GBD2016'!$H$2:$H$3313, MATCH(S26&amp;$E$2&amp;$S$3&amp;$B$4&amp;$B$2, 'GBD2016'!$D$2:$D$3313&amp;'GBD2016'!$C$2:$C$3313&amp;'GBD2016'!$E$2:$E$3313&amp;'GBD2016'!$F$2:$F$3313&amp;'GBD2016'!$A$2:$A$3313,0)),0)</f>
        <v>1952.93297706</v>
      </c>
      <c r="U26" s="25">
        <f t="array" ref="U26">IFERROR(INDEX('GBD2016'!$H$2:$H$3313, MATCH(S26&amp;$E$2&amp;$S$3&amp;$B$4&amp;$B$3, 'GBD2016'!$D$2:$D$3313&amp;'GBD2016'!$C$2:$C$3313&amp;'GBD2016'!$E$2:$E$3313&amp;'GBD2016'!$F$2:$F$3313&amp;'GBD2016'!$A$2:$A$3313,0)),0)</f>
        <v>166.076643182</v>
      </c>
      <c r="V26" s="25">
        <f t="shared" si="5"/>
        <v>8.5039602041036985E-2</v>
      </c>
      <c r="W26" s="29">
        <f>IFERROR((V26/(1-YLDs_all_cause!G23)),0)</f>
        <v>0.12043613752466513</v>
      </c>
      <c r="Y26" s="11" t="s">
        <v>149</v>
      </c>
      <c r="Z26" s="11" t="s">
        <v>149</v>
      </c>
      <c r="AA26" s="122"/>
      <c r="AB26" s="11"/>
      <c r="AC26" s="11"/>
      <c r="AD26" s="22"/>
      <c r="AF26" s="11" t="s">
        <v>149</v>
      </c>
      <c r="AG26" s="11" t="s">
        <v>149</v>
      </c>
      <c r="AH26" s="28">
        <f t="array" ref="AH26">IFERROR(INDEX('GBD2016'!$H$2:$H$3313, MATCH(AG26&amp;$E$2&amp;$AG$3&amp;$B$4&amp;$B$2, 'GBD2016'!$D$2:$D$3313&amp;'GBD2016'!$C$2:$C$3313&amp;'GBD2016'!$E$2:$E$3313&amp;'GBD2016'!$F$2:$F$3313&amp;'GBD2016'!$A$2:$A$3313,0)),0)</f>
        <v>304.61133264099999</v>
      </c>
      <c r="AI26" s="25">
        <f t="array" ref="AI26">IFERROR(INDEX('GBD2016'!$H$2:$H$3313, MATCH(AG26&amp;$E$2&amp;$AG$3&amp;$B$4&amp;$B$3, 'GBD2016'!$D$2:$D$3313&amp;'GBD2016'!$C$2:$C$3313&amp;'GBD2016'!$E$2:$E$3313&amp;'GBD2016'!$F$2:$F$3313&amp;'GBD2016'!$A$2:$A$3313,0)),0)</f>
        <v>36.389169326100003</v>
      </c>
      <c r="AJ26" s="25">
        <f t="shared" si="3"/>
        <v>0.11946098331471632</v>
      </c>
      <c r="AK26" s="29">
        <f>IFERROR((AJ26/(1-YLDs_all_cause!G23)),0)</f>
        <v>0.16918493348992933</v>
      </c>
      <c r="AM26" s="53">
        <f t="shared" si="4"/>
        <v>603.69238827510003</v>
      </c>
    </row>
    <row r="27" spans="4:39" x14ac:dyDescent="0.25">
      <c r="D27" s="11" t="s">
        <v>150</v>
      </c>
      <c r="E27" s="11" t="s">
        <v>150</v>
      </c>
      <c r="F27" s="78">
        <f t="array" ref="F27">IFERROR(INDEX('GBD2016'!$H$2:$H$3307, MATCH(E27&amp;$E$2&amp;$E$3&amp;$B$4&amp;$B$2, 'GBD2016'!$D$2:$D$3307&amp;'GBD2016'!$C$2:$C$3307&amp;'GBD2016'!$E$2:$E$3307&amp;'GBD2016'!$F$2:$F$3307&amp;'GBD2016'!$A$2:$A$3307,0)),0)</f>
        <v>438.39142248899998</v>
      </c>
      <c r="G27" s="25">
        <f t="array" ref="G27">IFERROR(INDEX('GBD2016'!$H$2:$H$3307, MATCH(E27&amp;$E$2&amp;$E$3&amp;$B$4&amp;$B$3, 'GBD2016'!$D$2:$D$3307&amp;'GBD2016'!$C$2:$C$3307&amp;'GBD2016'!$E$2:$E$3307&amp;'GBD2016'!$F$2:$F$3307&amp;'GBD2016'!$A$2:$A$3307,0)),0)</f>
        <v>27.887474961700001</v>
      </c>
      <c r="H27" s="25">
        <f t="shared" si="0"/>
        <v>6.3613185685446993E-2</v>
      </c>
      <c r="I27" s="29">
        <f>IFERROR((H27/(1-YLDs_all_cause!G24)),0)</f>
        <v>9.1617724778903037E-2</v>
      </c>
      <c r="K27" s="11" t="s">
        <v>150</v>
      </c>
      <c r="L27" s="11" t="s">
        <v>150</v>
      </c>
      <c r="M27" s="28">
        <f t="array" ref="M27">IFERROR(INDEX('GBD2016'!$H$2:$H$3313, MATCH(L27&amp;$E$2&amp;$L$3&amp;$B$4&amp;$B$2, 'GBD2016'!$D$2:$D$3313&amp;'GBD2016'!$C$2:$C$3313&amp;'GBD2016'!$E$2:$E$3313&amp;'GBD2016'!$F$2:$F$3313&amp;'GBD2016'!$A$2:$A$3313,0)),0)</f>
        <v>236.57488399600001</v>
      </c>
      <c r="N27" s="25">
        <f t="array" ref="N27">IFERROR(INDEX('GBD2016'!$H$2:$H$3313, MATCH(L27&amp;$E$2&amp;$L$3&amp;$B$4&amp;$B$3, 'GBD2016'!$D$2:$D$3313&amp;'GBD2016'!$C$2:$C$3313&amp;'GBD2016'!$E$2:$E$3313&amp;'GBD2016'!$F$2:$F$3313&amp;'GBD2016'!$A$2:$A$3313,0)),0)</f>
        <v>48.432124576100001</v>
      </c>
      <c r="O27" s="25">
        <f t="shared" si="6"/>
        <v>0.20472217404497972</v>
      </c>
      <c r="P27" s="29">
        <f>IFERROR((O27/(1-YLDs_all_cause!G24)),0)</f>
        <v>0.29484735901353476</v>
      </c>
      <c r="R27" s="11" t="s">
        <v>150</v>
      </c>
      <c r="S27" s="11" t="s">
        <v>150</v>
      </c>
      <c r="T27" s="28">
        <f t="array" ref="T27">IFERROR(INDEX('GBD2016'!$H$2:$H$3313, MATCH(S27&amp;$E$2&amp;$S$3&amp;$B$4&amp;$B$2, 'GBD2016'!$D$2:$D$3313&amp;'GBD2016'!$C$2:$C$3313&amp;'GBD2016'!$E$2:$E$3313&amp;'GBD2016'!$F$2:$F$3313&amp;'GBD2016'!$A$2:$A$3313,0)),0)</f>
        <v>335.13142388099999</v>
      </c>
      <c r="U27" s="25">
        <f t="array" ref="U27">IFERROR(INDEX('GBD2016'!$H$2:$H$3313, MATCH(S27&amp;$E$2&amp;$S$3&amp;$B$4&amp;$B$3, 'GBD2016'!$D$2:$D$3313&amp;'GBD2016'!$C$2:$C$3313&amp;'GBD2016'!$E$2:$E$3313&amp;'GBD2016'!$F$2:$F$3313&amp;'GBD2016'!$A$2:$A$3313,0)),0)</f>
        <v>29.549967091900001</v>
      </c>
      <c r="V27" s="25">
        <f t="shared" si="5"/>
        <v>8.8174265336552676E-2</v>
      </c>
      <c r="W27" s="29">
        <f>IFERROR((V27/(1-YLDs_all_cause!G24)),0)</f>
        <v>0.12699136959013135</v>
      </c>
      <c r="Y27" s="11" t="s">
        <v>150</v>
      </c>
      <c r="Z27" s="11" t="s">
        <v>150</v>
      </c>
      <c r="AA27" s="11"/>
      <c r="AB27" s="11"/>
      <c r="AC27" s="11"/>
      <c r="AD27" s="11"/>
      <c r="AF27" s="11" t="s">
        <v>150</v>
      </c>
      <c r="AG27" s="11" t="s">
        <v>150</v>
      </c>
      <c r="AH27" s="28">
        <f t="array" ref="AH27">IFERROR(INDEX('GBD2016'!$H$2:$H$3313, MATCH(AG27&amp;$E$2&amp;$AG$3&amp;$B$4&amp;$B$2, 'GBD2016'!$D$2:$D$3313&amp;'GBD2016'!$C$2:$C$3313&amp;'GBD2016'!$E$2:$E$3313&amp;'GBD2016'!$F$2:$F$3313&amp;'GBD2016'!$A$2:$A$3313,0)),0)</f>
        <v>62.017474903900002</v>
      </c>
      <c r="AI27" s="25">
        <f t="array" ref="AI27">IFERROR(INDEX('GBD2016'!$H$2:$H$3313, MATCH(AG27&amp;$E$2&amp;$AG$3&amp;$B$4&amp;$B$3, 'GBD2016'!$D$2:$D$3313&amp;'GBD2016'!$C$2:$C$3313&amp;'GBD2016'!$E$2:$E$3313&amp;'GBD2016'!$F$2:$F$3313&amp;'GBD2016'!$A$2:$A$3313,0)),0)</f>
        <v>8.6156815732100007</v>
      </c>
      <c r="AJ27" s="25">
        <f t="shared" si="3"/>
        <v>0.13892344998825806</v>
      </c>
      <c r="AK27" s="29">
        <f>IFERROR((AJ27/(1-YLDs_all_cause!G24)),0)</f>
        <v>0.20008195265202261</v>
      </c>
      <c r="AM27" s="53">
        <f t="shared" si="4"/>
        <v>114.48524820291</v>
      </c>
    </row>
    <row r="28" spans="4:39" x14ac:dyDescent="0.25">
      <c r="AM28" s="54"/>
    </row>
    <row r="29" spans="4:39" x14ac:dyDescent="0.25">
      <c r="D29" s="31" t="s">
        <v>0</v>
      </c>
      <c r="E29" s="31" t="s">
        <v>3</v>
      </c>
      <c r="H29" s="30"/>
      <c r="K29" s="31" t="s">
        <v>0</v>
      </c>
      <c r="L29" s="31" t="s">
        <v>3</v>
      </c>
      <c r="R29" s="31" t="s">
        <v>0</v>
      </c>
      <c r="S29" s="31" t="s">
        <v>3</v>
      </c>
      <c r="Y29" s="31" t="s">
        <v>0</v>
      </c>
      <c r="Z29" s="31" t="s">
        <v>3</v>
      </c>
      <c r="AF29" s="31" t="s">
        <v>0</v>
      </c>
      <c r="AG29" s="31" t="s">
        <v>3</v>
      </c>
      <c r="AM29" s="54"/>
    </row>
    <row r="30" spans="4:39" ht="39" x14ac:dyDescent="0.25">
      <c r="D30" s="10" t="s">
        <v>42</v>
      </c>
      <c r="E30" s="24" t="s">
        <v>31</v>
      </c>
      <c r="K30" s="10" t="s">
        <v>42</v>
      </c>
      <c r="L30" s="24" t="s">
        <v>32</v>
      </c>
      <c r="R30" s="10" t="s">
        <v>42</v>
      </c>
      <c r="S30" s="24" t="s">
        <v>33</v>
      </c>
      <c r="Y30" s="10" t="s">
        <v>42</v>
      </c>
      <c r="Z30" s="24" t="s">
        <v>34</v>
      </c>
      <c r="AF30" s="10" t="s">
        <v>42</v>
      </c>
      <c r="AG30" s="24" t="s">
        <v>35</v>
      </c>
      <c r="AM30" s="54"/>
    </row>
    <row r="31" spans="4:39" x14ac:dyDescent="0.25">
      <c r="AM31" s="54"/>
    </row>
    <row r="32" spans="4:39" x14ac:dyDescent="0.25">
      <c r="AM32" s="54"/>
    </row>
    <row r="33" spans="4:40" ht="30" x14ac:dyDescent="0.25">
      <c r="AM33" s="55" t="s">
        <v>78</v>
      </c>
    </row>
    <row r="34" spans="4:40" ht="45" x14ac:dyDescent="0.25">
      <c r="D34" s="13" t="s">
        <v>44</v>
      </c>
      <c r="E34" s="13" t="s">
        <v>43</v>
      </c>
      <c r="F34" s="12" t="s">
        <v>39</v>
      </c>
      <c r="G34" s="12" t="s">
        <v>8</v>
      </c>
      <c r="H34" s="12" t="s">
        <v>40</v>
      </c>
      <c r="I34" s="32" t="s">
        <v>41</v>
      </c>
      <c r="K34" s="13" t="s">
        <v>44</v>
      </c>
      <c r="L34" s="13" t="s">
        <v>43</v>
      </c>
      <c r="M34" s="12" t="s">
        <v>39</v>
      </c>
      <c r="N34" s="12" t="s">
        <v>8</v>
      </c>
      <c r="O34" s="12" t="s">
        <v>40</v>
      </c>
      <c r="P34" s="32" t="s">
        <v>41</v>
      </c>
      <c r="R34" s="13" t="s">
        <v>44</v>
      </c>
      <c r="S34" s="13" t="s">
        <v>43</v>
      </c>
      <c r="T34" s="12" t="s">
        <v>39</v>
      </c>
      <c r="U34" s="12" t="s">
        <v>8</v>
      </c>
      <c r="V34" s="12" t="s">
        <v>40</v>
      </c>
      <c r="W34" s="32" t="s">
        <v>41</v>
      </c>
      <c r="Y34" s="13" t="s">
        <v>44</v>
      </c>
      <c r="Z34" s="13" t="s">
        <v>43</v>
      </c>
      <c r="AA34" s="12" t="s">
        <v>39</v>
      </c>
      <c r="AB34" s="12" t="s">
        <v>8</v>
      </c>
      <c r="AC34" s="12" t="s">
        <v>40</v>
      </c>
      <c r="AD34" s="32" t="s">
        <v>41</v>
      </c>
      <c r="AF34" s="13" t="s">
        <v>44</v>
      </c>
      <c r="AG34" s="13" t="s">
        <v>43</v>
      </c>
      <c r="AH34" s="12" t="s">
        <v>39</v>
      </c>
      <c r="AI34" s="12" t="s">
        <v>8</v>
      </c>
      <c r="AJ34" s="12" t="s">
        <v>40</v>
      </c>
      <c r="AK34" s="32" t="s">
        <v>41</v>
      </c>
      <c r="AM34" s="54"/>
    </row>
    <row r="35" spans="4:40" x14ac:dyDescent="0.25">
      <c r="D35" s="11" t="s">
        <v>145</v>
      </c>
      <c r="E35" s="11" t="s">
        <v>145</v>
      </c>
      <c r="F35" s="28">
        <f t="array" ref="F35">IFERROR(INDEX('GBD2016'!$H$2:$H$3313, MATCH(E35&amp;$E$29&amp;$E$3&amp;$B$4&amp;$B$2, 'GBD2016'!$D$2:$D$3313&amp;'GBD2016'!$C$2:$C$3313&amp;'GBD2016'!$E$2:$E$3313&amp;'GBD2016'!$F$2:$F$3313&amp;'GBD2016'!$A$2:$A$3313,0)),0)</f>
        <v>49.4558700499</v>
      </c>
      <c r="G35" s="25">
        <f t="array" ref="G35">IFERROR(INDEX('GBD2016'!$H$2:$H$3313, MATCH(E35&amp;$E$29&amp;$E$3&amp;$B$4&amp;$B$3, 'GBD2016'!$D$2:$D$3313&amp;'GBD2016'!$C$2:$C$3313&amp;'GBD2016'!$E$2:$E$3313&amp;'GBD2016'!$F$2:$F$3313&amp;'GBD2016'!$A$2:$A$3313,0)),0)</f>
        <v>3.1390123464999999</v>
      </c>
      <c r="H35" s="25">
        <f>IFERROR((G35/F35),0)</f>
        <v>6.3470976111284633E-2</v>
      </c>
      <c r="I35" s="33">
        <f>IFERROR((H35/(1-YLDs_all_cause!N5)),0)</f>
        <v>6.5235825967283556E-2</v>
      </c>
      <c r="K35" s="11" t="s">
        <v>145</v>
      </c>
      <c r="L35" s="11" t="s">
        <v>145</v>
      </c>
      <c r="M35" s="28">
        <f t="array" ref="M35">IFERROR(INDEX('GBD2016'!$H$2:$H$3313, MATCH(L35&amp;$L$29&amp;$L$3&amp;$B$4&amp;$B$2, 'GBD2016'!$D$2:$D$3313&amp;'GBD2016'!$C$2:$C$3313&amp;'GBD2016'!$E$2:$E$3313&amp;'GBD2016'!$F$2:$F$3313&amp;'GBD2016'!$A$2:$A$3313,0)),0)</f>
        <v>21.505666697799999</v>
      </c>
      <c r="N35" s="25">
        <f t="array" ref="N35">IFERROR(INDEX('GBD2016'!$H$2:$H$3313, MATCH(L35&amp;$L$29&amp;$L$3&amp;$B$4&amp;$B$3, 'GBD2016'!$D$2:$D$3313&amp;'GBD2016'!$C$2:$C$3313&amp;'GBD2016'!$E$2:$E$3313&amp;'GBD2016'!$F$2:$F$3313&amp;'GBD2016'!$A$2:$A$3313,0)),0)</f>
        <v>3.1034978336800001</v>
      </c>
      <c r="O35" s="25">
        <f>IFERROR((N35/M35),0)</f>
        <v>0.14431070086273975</v>
      </c>
      <c r="P35" s="33">
        <f>IFERROR((O35/(1-YLDs_all_cause!N5)),0)</f>
        <v>0.14832334940291919</v>
      </c>
      <c r="R35" s="11" t="s">
        <v>145</v>
      </c>
      <c r="S35" s="11" t="s">
        <v>145</v>
      </c>
      <c r="T35" s="28">
        <f t="array" ref="T35">IFERROR(INDEX('GBD2016'!$H$2:$H$3313, MATCH(S35&amp;$S$29&amp;$S$3&amp;$B$4&amp;$B$2, 'GBD2016'!$D$2:$D$3313&amp;'GBD2016'!$C$2:$C$3313&amp;'GBD2016'!$E$2:$E$3313&amp;'GBD2016'!$F$2:$F$3313&amp;'GBD2016'!$A$2:$A$3313,0)),0)</f>
        <v>10.1662802528</v>
      </c>
      <c r="U35" s="25">
        <f t="array" ref="U35">IFERROR(INDEX('GBD2016'!$H$2:$H$3313, MATCH(S35&amp;$S$29&amp;$S$3&amp;$B$4&amp;$B$3, 'GBD2016'!$D$2:$D$3313&amp;'GBD2016'!$C$2:$C$3313&amp;'GBD2016'!$E$2:$E$3313&amp;'GBD2016'!$F$2:$F$3313&amp;'GBD2016'!$A$2:$A$3313,0)),0)</f>
        <v>0.49834083883500002</v>
      </c>
      <c r="V35" s="25">
        <f>U35/T35</f>
        <v>4.9018994798785603E-2</v>
      </c>
      <c r="W35" s="33">
        <f>IFERROR((V35/(1-YLDs_all_cause!N5)),0)</f>
        <v>5.0381998351152084E-2</v>
      </c>
      <c r="Y35" s="11" t="s">
        <v>145</v>
      </c>
      <c r="Z35" s="11" t="s">
        <v>145</v>
      </c>
      <c r="AA35" s="28">
        <f t="array" ref="AA35">IFERROR(INDEX('GBD2016'!$H$2:$H$3313, MATCH(Z35&amp;$Z$29&amp;$Z$3&amp;$B$4&amp;$B$2, 'GBD2016'!$D$2:$D$3313&amp;'GBD2016'!$C$2:$C$3313&amp;'GBD2016'!$E$2:$E$3313&amp;'GBD2016'!$F$2:$F$3313&amp;'GBD2016'!$A$2:$A$3313,0)),0)</f>
        <v>0</v>
      </c>
      <c r="AB35" s="25">
        <f t="array" ref="AB35">IFERROR(INDEX('GBD2016'!$H$2:$H$3313, MATCH(Z35&amp;$Z$29&amp;$Z$3&amp;$B$4&amp;$B$3, 'GBD2016'!$D$2:$D$3313&amp;'GBD2016'!$C$2:$C$3313&amp;'GBD2016'!$E$2:$E$3313&amp;'GBD2016'!$F$2:$F$3313&amp;'GBD2016'!$A$2:$A$3313,0)),0)</f>
        <v>0</v>
      </c>
      <c r="AC35" s="25">
        <f>IFERROR((AB35/AA35),0)</f>
        <v>0</v>
      </c>
      <c r="AD35" s="33">
        <f>IFERROR((AC35/(1-YLDs_all_cause!N5)),0)</f>
        <v>0</v>
      </c>
      <c r="AF35" s="11" t="s">
        <v>145</v>
      </c>
      <c r="AG35" s="11" t="s">
        <v>145</v>
      </c>
      <c r="AH35" s="28">
        <f t="array" ref="AH35">IFERROR(INDEX('GBD2016'!$H$2:$H$3313, MATCH(AG35&amp;$Z$29&amp;$AG$3&amp;$B$4&amp;$B$2, 'GBD2016'!$D$2:$D$3313&amp;'GBD2016'!$C$2:$C$3313&amp;'GBD2016'!$E$2:$E$3313&amp;'GBD2016'!$F$2:$F$3313&amp;'GBD2016'!$A$2:$A$3313,0)),0)</f>
        <v>0</v>
      </c>
      <c r="AI35" s="25">
        <f t="array" ref="AI35">IFERROR(INDEX('GBD2016'!$H$2:$H$3313, MATCH(AG35&amp;$Z$29&amp;$AG$3&amp;$B$4&amp;$B$3, 'GBD2016'!$D$2:$D$3313&amp;'GBD2016'!$C$2:$C$3313&amp;'GBD2016'!$E$2:$E$3313&amp;'GBD2016'!$F$2:$F$3313&amp;'GBD2016'!$A$2:$A$3313,0)),0)</f>
        <v>0</v>
      </c>
      <c r="AJ35" s="25">
        <f>IFERROR((AI35/AH35),0)</f>
        <v>0</v>
      </c>
      <c r="AK35" s="33">
        <f>IFERROR((AJ35/(1-YLDs_all_cause!N5)),0)</f>
        <v>0</v>
      </c>
      <c r="AM35" s="53">
        <f>G35+N35+U35+AB35+AI35</f>
        <v>6.7408510190150004</v>
      </c>
    </row>
    <row r="36" spans="4:40" x14ac:dyDescent="0.25">
      <c r="D36" s="11" t="s">
        <v>14</v>
      </c>
      <c r="E36" s="11" t="s">
        <v>14</v>
      </c>
      <c r="F36" s="28">
        <f t="array" ref="F36">IFERROR(INDEX('GBD2016'!$H$2:$H$3313, MATCH(E36&amp;$E$29&amp;$E$3&amp;$B$4&amp;$B$2, 'GBD2016'!$D$2:$D$3313&amp;'GBD2016'!$C$2:$C$3313&amp;'GBD2016'!$E$2:$E$3313&amp;'GBD2016'!$F$2:$F$3313&amp;'GBD2016'!$A$2:$A$3313,0)),0)</f>
        <v>114.17535742</v>
      </c>
      <c r="G36" s="25">
        <f t="array" ref="G36">IFERROR(INDEX('GBD2016'!$H$2:$H$3313, MATCH(E36&amp;$E$29&amp;$E$3&amp;$B$4&amp;$B$3, 'GBD2016'!$D$2:$D$3313&amp;'GBD2016'!$C$2:$C$3313&amp;'GBD2016'!$E$2:$E$3313&amp;'GBD2016'!$F$2:$F$3313&amp;'GBD2016'!$A$2:$A$3313,0)),0)</f>
        <v>6.8486787985799999</v>
      </c>
      <c r="H36" s="25">
        <f t="shared" ref="H36:H54" si="7">IFERROR((G36/F36),0)</f>
        <v>5.9983861258141528E-2</v>
      </c>
      <c r="I36" s="33">
        <f>IFERROR((H36/(1-YLDs_all_cause!N6)),0)</f>
        <v>6.2237337231575381E-2</v>
      </c>
      <c r="K36" s="11" t="s">
        <v>14</v>
      </c>
      <c r="L36" s="11" t="s">
        <v>14</v>
      </c>
      <c r="M36" s="28">
        <f t="array" ref="M36">IFERROR(INDEX('GBD2016'!$H$2:$H$3313, MATCH(L36&amp;$L$29&amp;$L$3&amp;$B$4&amp;$B$2, 'GBD2016'!$D$2:$D$3313&amp;'GBD2016'!$C$2:$C$3313&amp;'GBD2016'!$E$2:$E$3313&amp;'GBD2016'!$F$2:$F$3313&amp;'GBD2016'!$A$2:$A$3313,0)),0)</f>
        <v>63.626743662899997</v>
      </c>
      <c r="N36" s="25">
        <f t="array" ref="N36">IFERROR(INDEX('GBD2016'!$H$2:$H$3313, MATCH(L36&amp;$L$29&amp;$L$3&amp;$B$4&amp;$B$3, 'GBD2016'!$D$2:$D$3313&amp;'GBD2016'!$C$2:$C$3313&amp;'GBD2016'!$E$2:$E$3313&amp;'GBD2016'!$F$2:$F$3313&amp;'GBD2016'!$A$2:$A$3313,0)),0)</f>
        <v>9.0992856633999999</v>
      </c>
      <c r="O36" s="25">
        <f t="shared" ref="O36:O54" si="8">IFERROR((N36/M36),0)</f>
        <v>0.1430103937364578</v>
      </c>
      <c r="P36" s="33">
        <f>IFERROR((O36/(1-YLDs_all_cause!N6)),0)</f>
        <v>0.14838301362915737</v>
      </c>
      <c r="R36" s="11" t="s">
        <v>14</v>
      </c>
      <c r="S36" s="11" t="s">
        <v>14</v>
      </c>
      <c r="T36" s="28">
        <f t="array" ref="T36">IFERROR(INDEX('GBD2016'!$H$2:$H$3313, MATCH(S36&amp;$S$29&amp;$S$3&amp;$B$4&amp;$B$2, 'GBD2016'!$D$2:$D$3313&amp;'GBD2016'!$C$2:$C$3313&amp;'GBD2016'!$E$2:$E$3313&amp;'GBD2016'!$F$2:$F$3313&amp;'GBD2016'!$A$2:$A$3313,0)),0)</f>
        <v>115.167985479</v>
      </c>
      <c r="U36" s="25">
        <f t="array" ref="U36">IFERROR(INDEX('GBD2016'!$H$2:$H$3313, MATCH(S36&amp;$S$29&amp;$S$3&amp;$B$4&amp;$B$3, 'GBD2016'!$D$2:$D$3313&amp;'GBD2016'!$C$2:$C$3313&amp;'GBD2016'!$E$2:$E$3313&amp;'GBD2016'!$F$2:$F$3313&amp;'GBD2016'!$A$2:$A$3313,0)),0)</f>
        <v>5.5729504623799997</v>
      </c>
      <c r="V36" s="25">
        <f t="shared" ref="V36:V54" si="9">U36/T36</f>
        <v>4.8389753794870233E-2</v>
      </c>
      <c r="W36" s="33">
        <f>IFERROR((V36/(1-YLDs_all_cause!N6)),0)</f>
        <v>5.0207661899649314E-2</v>
      </c>
      <c r="Y36" s="11" t="s">
        <v>14</v>
      </c>
      <c r="Z36" s="11" t="s">
        <v>14</v>
      </c>
      <c r="AA36" s="28">
        <f t="array" ref="AA36">IFERROR(INDEX('GBD2016'!$H$2:$H$3313, MATCH(Z36&amp;$Z$29&amp;$Z$3&amp;$B$4&amp;$B$2, 'GBD2016'!$D$2:$D$3313&amp;'GBD2016'!$C$2:$C$3313&amp;'GBD2016'!$E$2:$E$3313&amp;'GBD2016'!$F$2:$F$3313&amp;'GBD2016'!$A$2:$A$3313,0)),0)</f>
        <v>0</v>
      </c>
      <c r="AB36" s="25">
        <f t="array" ref="AB36">IFERROR(INDEX('GBD2016'!$H$2:$H$3313, MATCH(Z36&amp;$Z$29&amp;$Z$3&amp;$B$4&amp;$B$3, 'GBD2016'!$D$2:$D$3313&amp;'GBD2016'!$C$2:$C$3313&amp;'GBD2016'!$E$2:$E$3313&amp;'GBD2016'!$F$2:$F$3313&amp;'GBD2016'!$A$2:$A$3313,0)),0)</f>
        <v>0</v>
      </c>
      <c r="AC36" s="25">
        <f t="shared" ref="AC36:AC38" si="10">IFERROR((AB36/AA36),0)</f>
        <v>0</v>
      </c>
      <c r="AD36" s="33">
        <f>IFERROR((AC36/(1-YLDs_all_cause!N6)),0)</f>
        <v>0</v>
      </c>
      <c r="AF36" s="11" t="s">
        <v>14</v>
      </c>
      <c r="AG36" s="11" t="s">
        <v>14</v>
      </c>
      <c r="AH36" s="28">
        <f t="array" ref="AH36">IFERROR(INDEX('GBD2016'!$H$2:$H$3313, MATCH(AG36&amp;$Z$29&amp;$AG$3&amp;$B$4&amp;$B$2, 'GBD2016'!$D$2:$D$3313&amp;'GBD2016'!$C$2:$C$3313&amp;'GBD2016'!$E$2:$E$3313&amp;'GBD2016'!$F$2:$F$3313&amp;'GBD2016'!$A$2:$A$3313,0)),0)</f>
        <v>0</v>
      </c>
      <c r="AI36" s="25">
        <f t="array" ref="AI36">IFERROR(INDEX('GBD2016'!$H$2:$H$3313, MATCH(AG36&amp;$Z$29&amp;$AG$3&amp;$B$4&amp;$B$3, 'GBD2016'!$D$2:$D$3313&amp;'GBD2016'!$C$2:$C$3313&amp;'GBD2016'!$E$2:$E$3313&amp;'GBD2016'!$F$2:$F$3313&amp;'GBD2016'!$A$2:$A$3313,0)),0)</f>
        <v>0</v>
      </c>
      <c r="AJ36" s="25">
        <f t="shared" ref="AJ36:AJ54" si="11">IFERROR((AI36/AH36),0)</f>
        <v>0</v>
      </c>
      <c r="AK36" s="33">
        <f>IFERROR((AJ36/(1-YLDs_all_cause!N6)),0)</f>
        <v>0</v>
      </c>
      <c r="AM36" s="53">
        <f t="shared" ref="AM36:AM54" si="12">G36+N36+U36+AB36+AI36</f>
        <v>21.52091492436</v>
      </c>
    </row>
    <row r="37" spans="4:40" x14ac:dyDescent="0.25">
      <c r="D37" s="11" t="s">
        <v>15</v>
      </c>
      <c r="E37" s="11" t="s">
        <v>15</v>
      </c>
      <c r="F37" s="28">
        <f t="array" ref="F37">IFERROR(INDEX('GBD2016'!$H$2:$H$3313, MATCH(E37&amp;$E$29&amp;$E$3&amp;$B$4&amp;$B$2, 'GBD2016'!$D$2:$D$3313&amp;'GBD2016'!$C$2:$C$3313&amp;'GBD2016'!$E$2:$E$3313&amp;'GBD2016'!$F$2:$F$3313&amp;'GBD2016'!$A$2:$A$3313,0)),0)</f>
        <v>157.26209471000001</v>
      </c>
      <c r="G37" s="25">
        <f t="array" ref="G37">IFERROR(INDEX('GBD2016'!$H$2:$H$3313, MATCH(E37&amp;$E$29&amp;$E$3&amp;$B$4&amp;$B$3, 'GBD2016'!$D$2:$D$3313&amp;'GBD2016'!$C$2:$C$3313&amp;'GBD2016'!$E$2:$E$3313&amp;'GBD2016'!$F$2:$F$3313&amp;'GBD2016'!$A$2:$A$3313,0)),0)</f>
        <v>9.2398795915599994</v>
      </c>
      <c r="H37" s="25">
        <f t="shared" si="7"/>
        <v>5.8754651644433754E-2</v>
      </c>
      <c r="I37" s="33">
        <f>IFERROR((H37/(1-YLDs_all_cause!N7)),0)</f>
        <v>6.2614876468030614E-2</v>
      </c>
      <c r="K37" s="11" t="s">
        <v>15</v>
      </c>
      <c r="L37" s="11" t="s">
        <v>15</v>
      </c>
      <c r="M37" s="28">
        <f t="array" ref="M37">IFERROR(INDEX('GBD2016'!$H$2:$H$3313, MATCH(L37&amp;$L$29&amp;$L$3&amp;$B$4&amp;$B$2, 'GBD2016'!$D$2:$D$3313&amp;'GBD2016'!$C$2:$C$3313&amp;'GBD2016'!$E$2:$E$3313&amp;'GBD2016'!$F$2:$F$3313&amp;'GBD2016'!$A$2:$A$3313,0)),0)</f>
        <v>101.908202946</v>
      </c>
      <c r="N37" s="25">
        <f t="array" ref="N37">IFERROR(INDEX('GBD2016'!$H$2:$H$3313, MATCH(L37&amp;$L$29&amp;$L$3&amp;$B$4&amp;$B$3, 'GBD2016'!$D$2:$D$3313&amp;'GBD2016'!$C$2:$C$3313&amp;'GBD2016'!$E$2:$E$3313&amp;'GBD2016'!$F$2:$F$3313&amp;'GBD2016'!$A$2:$A$3313,0)),0)</f>
        <v>14.5170563644</v>
      </c>
      <c r="O37" s="25">
        <f t="shared" si="8"/>
        <v>0.14245228494601581</v>
      </c>
      <c r="P37" s="33">
        <f>IFERROR((O37/(1-YLDs_all_cause!N7)),0)</f>
        <v>0.1518115072566939</v>
      </c>
      <c r="R37" s="11" t="s">
        <v>15</v>
      </c>
      <c r="S37" s="11" t="s">
        <v>15</v>
      </c>
      <c r="T37" s="28">
        <f t="array" ref="T37">IFERROR(INDEX('GBD2016'!$H$2:$H$3313, MATCH(S37&amp;$S$29&amp;$S$3&amp;$B$4&amp;$B$2, 'GBD2016'!$D$2:$D$3313&amp;'GBD2016'!$C$2:$C$3313&amp;'GBD2016'!$E$2:$E$3313&amp;'GBD2016'!$F$2:$F$3313&amp;'GBD2016'!$A$2:$A$3313,0)),0)</f>
        <v>352.11606004800001</v>
      </c>
      <c r="U37" s="25">
        <f t="array" ref="U37">IFERROR(INDEX('GBD2016'!$H$2:$H$3313, MATCH(S37&amp;$S$29&amp;$S$3&amp;$B$4&amp;$B$3, 'GBD2016'!$D$2:$D$3313&amp;'GBD2016'!$C$2:$C$3313&amp;'GBD2016'!$E$2:$E$3313&amp;'GBD2016'!$F$2:$F$3313&amp;'GBD2016'!$A$2:$A$3313,0)),0)</f>
        <v>18.2004609659</v>
      </c>
      <c r="V37" s="25">
        <f t="shared" si="9"/>
        <v>5.1688812385947226E-2</v>
      </c>
      <c r="W37" s="33">
        <f>IFERROR((V37/(1-YLDs_all_cause!N7)),0)</f>
        <v>5.5084806253496217E-2</v>
      </c>
      <c r="Y37" s="11" t="s">
        <v>15</v>
      </c>
      <c r="Z37" s="11" t="s">
        <v>15</v>
      </c>
      <c r="AA37" s="28">
        <f t="array" ref="AA37">IFERROR(INDEX('GBD2016'!$H$2:$H$3313, MATCH(Z37&amp;$Z$29&amp;$Z$3&amp;$B$4&amp;$B$2, 'GBD2016'!$D$2:$D$3313&amp;'GBD2016'!$C$2:$C$3313&amp;'GBD2016'!$E$2:$E$3313&amp;'GBD2016'!$F$2:$F$3313&amp;'GBD2016'!$A$2:$A$3313,0)),0)</f>
        <v>0</v>
      </c>
      <c r="AB37" s="25">
        <f t="array" ref="AB37">IFERROR(INDEX('GBD2016'!$H$2:$H$3313, MATCH(Z37&amp;$Z$29&amp;$Z$3&amp;$B$4&amp;$B$3, 'GBD2016'!$D$2:$D$3313&amp;'GBD2016'!$C$2:$C$3313&amp;'GBD2016'!$E$2:$E$3313&amp;'GBD2016'!$F$2:$F$3313&amp;'GBD2016'!$A$2:$A$3313,0)),0)</f>
        <v>0</v>
      </c>
      <c r="AC37" s="25">
        <f t="shared" si="10"/>
        <v>0</v>
      </c>
      <c r="AD37" s="33">
        <f>IFERROR((AC37/(1-YLDs_all_cause!N7)),0)</f>
        <v>0</v>
      </c>
      <c r="AF37" s="11" t="s">
        <v>15</v>
      </c>
      <c r="AG37" s="11" t="s">
        <v>15</v>
      </c>
      <c r="AH37" s="28">
        <f t="array" ref="AH37">IFERROR(INDEX('GBD2016'!$H$2:$H$3313, MATCH(AG37&amp;$Z$29&amp;$AG$3&amp;$B$4&amp;$B$2, 'GBD2016'!$D$2:$D$3313&amp;'GBD2016'!$C$2:$C$3313&amp;'GBD2016'!$E$2:$E$3313&amp;'GBD2016'!$F$2:$F$3313&amp;'GBD2016'!$A$2:$A$3313,0)),0)</f>
        <v>0</v>
      </c>
      <c r="AI37" s="25">
        <f t="array" ref="AI37">IFERROR(INDEX('GBD2016'!$H$2:$H$3313, MATCH(AG37&amp;$Z$29&amp;$AG$3&amp;$B$4&amp;$B$3, 'GBD2016'!$D$2:$D$3313&amp;'GBD2016'!$C$2:$C$3313&amp;'GBD2016'!$E$2:$E$3313&amp;'GBD2016'!$F$2:$F$3313&amp;'GBD2016'!$A$2:$A$3313,0)),0)</f>
        <v>0</v>
      </c>
      <c r="AJ37" s="25">
        <f t="shared" si="11"/>
        <v>0</v>
      </c>
      <c r="AK37" s="33">
        <f>IFERROR((AJ37/(1-YLDs_all_cause!N7)),0)</f>
        <v>0</v>
      </c>
      <c r="AM37" s="53">
        <f t="shared" si="12"/>
        <v>41.957396921859996</v>
      </c>
    </row>
    <row r="38" spans="4:40" x14ac:dyDescent="0.25">
      <c r="D38" s="11" t="s">
        <v>16</v>
      </c>
      <c r="E38" s="11" t="s">
        <v>16</v>
      </c>
      <c r="F38" s="28">
        <f t="array" ref="F38">IFERROR(INDEX('GBD2016'!$H$2:$H$3313, MATCH(E38&amp;$E$29&amp;$E$3&amp;$B$4&amp;$B$2, 'GBD2016'!$D$2:$D$3313&amp;'GBD2016'!$C$2:$C$3313&amp;'GBD2016'!$E$2:$E$3313&amp;'GBD2016'!$F$2:$F$3313&amp;'GBD2016'!$A$2:$A$3313,0)),0)</f>
        <v>241.186229951</v>
      </c>
      <c r="G38" s="25">
        <f t="array" ref="G38">IFERROR(INDEX('GBD2016'!$H$2:$H$3313, MATCH(E38&amp;$E$29&amp;$E$3&amp;$B$4&amp;$B$3, 'GBD2016'!$D$2:$D$3313&amp;'GBD2016'!$C$2:$C$3313&amp;'GBD2016'!$E$2:$E$3313&amp;'GBD2016'!$F$2:$F$3313&amp;'GBD2016'!$A$2:$A$3313,0)),0)</f>
        <v>13.9234292749</v>
      </c>
      <c r="H38" s="25">
        <f t="shared" si="7"/>
        <v>5.772895607567944E-2</v>
      </c>
      <c r="I38" s="33">
        <f>IFERROR((H38/(1-YLDs_all_cause!N8)),0)</f>
        <v>6.3534924278741522E-2</v>
      </c>
      <c r="K38" s="11" t="s">
        <v>16</v>
      </c>
      <c r="L38" s="11" t="s">
        <v>16</v>
      </c>
      <c r="M38" s="28">
        <f t="array" ref="M38">IFERROR(INDEX('GBD2016'!$H$2:$H$3313, MATCH(L38&amp;$L$29&amp;$L$3&amp;$B$4&amp;$B$2, 'GBD2016'!$D$2:$D$3313&amp;'GBD2016'!$C$2:$C$3313&amp;'GBD2016'!$E$2:$E$3313&amp;'GBD2016'!$F$2:$F$3313&amp;'GBD2016'!$A$2:$A$3313,0)),0)</f>
        <v>158.17440884000001</v>
      </c>
      <c r="N38" s="25">
        <f t="array" ref="N38">IFERROR(INDEX('GBD2016'!$H$2:$H$3313, MATCH(L38&amp;$L$29&amp;$L$3&amp;$B$4&amp;$B$3, 'GBD2016'!$D$2:$D$3313&amp;'GBD2016'!$C$2:$C$3313&amp;'GBD2016'!$E$2:$E$3313&amp;'GBD2016'!$F$2:$F$3313&amp;'GBD2016'!$A$2:$A$3313,0)),0)</f>
        <v>22.396973229099999</v>
      </c>
      <c r="O38" s="25">
        <f t="shared" si="8"/>
        <v>0.14159669312723949</v>
      </c>
      <c r="P38" s="33">
        <f>IFERROR((O38/(1-YLDs_all_cause!N8)),0)</f>
        <v>0.15583748239212342</v>
      </c>
      <c r="R38" s="11" t="s">
        <v>16</v>
      </c>
      <c r="S38" s="11" t="s">
        <v>16</v>
      </c>
      <c r="T38" s="28">
        <f t="array" ref="T38">IFERROR(INDEX('GBD2016'!$H$2:$H$3313, MATCH(S38&amp;$S$29&amp;$S$3&amp;$B$4&amp;$B$2, 'GBD2016'!$D$2:$D$3313&amp;'GBD2016'!$C$2:$C$3313&amp;'GBD2016'!$E$2:$E$3313&amp;'GBD2016'!$F$2:$F$3313&amp;'GBD2016'!$A$2:$A$3313,0)),0)</f>
        <v>674.96404783499997</v>
      </c>
      <c r="U38" s="25">
        <f t="array" ref="U38">IFERROR(INDEX('GBD2016'!$H$2:$H$3313, MATCH(S38&amp;$S$29&amp;$S$3&amp;$B$4&amp;$B$3, 'GBD2016'!$D$2:$D$3313&amp;'GBD2016'!$C$2:$C$3313&amp;'GBD2016'!$E$2:$E$3313&amp;'GBD2016'!$F$2:$F$3313&amp;'GBD2016'!$A$2:$A$3313,0)),0)</f>
        <v>39.039454860299998</v>
      </c>
      <c r="V38" s="25">
        <f t="shared" si="9"/>
        <v>5.7839310086992196E-2</v>
      </c>
      <c r="W38" s="33">
        <f>IFERROR((V38/(1-YLDs_all_cause!N8)),0)</f>
        <v>6.3656376912380352E-2</v>
      </c>
      <c r="Y38" s="11" t="s">
        <v>16</v>
      </c>
      <c r="Z38" s="11" t="s">
        <v>16</v>
      </c>
      <c r="AA38" s="28">
        <f t="array" ref="AA38">IFERROR(INDEX('GBD2016'!$H$2:$H$3313, MATCH(Z38&amp;$Z$29&amp;$Z$3&amp;$B$4&amp;$B$2, 'GBD2016'!$D$2:$D$3313&amp;'GBD2016'!$C$2:$C$3313&amp;'GBD2016'!$E$2:$E$3313&amp;'GBD2016'!$F$2:$F$3313&amp;'GBD2016'!$A$2:$A$3313,0)),0)</f>
        <v>2.4375990998299999</v>
      </c>
      <c r="AB38" s="25">
        <f t="array" ref="AB38">IFERROR(INDEX('GBD2016'!$H$2:$H$3313, MATCH(Z38&amp;$Z$29&amp;$Z$3&amp;$B$4&amp;$B$3, 'GBD2016'!$D$2:$D$3313&amp;'GBD2016'!$C$2:$C$3313&amp;'GBD2016'!$E$2:$E$3313&amp;'GBD2016'!$F$2:$F$3313&amp;'GBD2016'!$A$2:$A$3313,0)),0)</f>
        <v>0.19462058300900001</v>
      </c>
      <c r="AC38" s="25">
        <f t="shared" si="10"/>
        <v>7.9841095700508347E-2</v>
      </c>
      <c r="AD38" s="33">
        <f>IFERROR((AC38/(1-YLDs_all_cause!N8)),0)</f>
        <v>8.7870945786955326E-2</v>
      </c>
      <c r="AF38" s="11" t="s">
        <v>16</v>
      </c>
      <c r="AG38" s="11" t="s">
        <v>16</v>
      </c>
      <c r="AH38" s="28">
        <f t="array" ref="AH38">IFERROR(INDEX('GBD2016'!$H$2:$H$3313, MATCH(AG38&amp;$Z$29&amp;$AG$3&amp;$B$4&amp;$B$2, 'GBD2016'!$D$2:$D$3313&amp;'GBD2016'!$C$2:$C$3313&amp;'GBD2016'!$E$2:$E$3313&amp;'GBD2016'!$F$2:$F$3313&amp;'GBD2016'!$A$2:$A$3313,0)),0)</f>
        <v>0.712205130992</v>
      </c>
      <c r="AI38" s="25">
        <f t="array" ref="AI38">IFERROR(INDEX('GBD2016'!$H$2:$H$3313, MATCH(AG38&amp;$Z$29&amp;$AG$3&amp;$B$4&amp;$B$3, 'GBD2016'!$D$2:$D$3313&amp;'GBD2016'!$C$2:$C$3313&amp;'GBD2016'!$E$2:$E$3313&amp;'GBD2016'!$F$2:$F$3313&amp;'GBD2016'!$A$2:$A$3313,0)),0)</f>
        <v>7.0074835603399999E-2</v>
      </c>
      <c r="AJ38" s="25">
        <f t="shared" si="11"/>
        <v>9.8391365849605381E-2</v>
      </c>
      <c r="AK38" s="33">
        <f>IFERROR((AJ38/(1-YLDs_all_cause!N8)),0)</f>
        <v>0.10828687029679772</v>
      </c>
      <c r="AM38" s="53">
        <f t="shared" si="12"/>
        <v>75.624552782912403</v>
      </c>
      <c r="AN38" s="16"/>
    </row>
    <row r="39" spans="4:40" x14ac:dyDescent="0.25">
      <c r="D39" s="11" t="s">
        <v>17</v>
      </c>
      <c r="E39" s="11" t="s">
        <v>17</v>
      </c>
      <c r="F39" s="28">
        <f t="array" ref="F39">IFERROR(INDEX('GBD2016'!$H$2:$H$3313, MATCH(E39&amp;$E$29&amp;$E$3&amp;$B$4&amp;$B$2, 'GBD2016'!$D$2:$D$3313&amp;'GBD2016'!$C$2:$C$3313&amp;'GBD2016'!$E$2:$E$3313&amp;'GBD2016'!$F$2:$F$3313&amp;'GBD2016'!$A$2:$A$3313,0)),0)</f>
        <v>457.145807741</v>
      </c>
      <c r="G39" s="25">
        <f t="array" ref="G39">IFERROR(INDEX('GBD2016'!$H$2:$H$3313, MATCH(E39&amp;$E$29&amp;$E$3&amp;$B$4&amp;$B$3, 'GBD2016'!$D$2:$D$3313&amp;'GBD2016'!$C$2:$C$3313&amp;'GBD2016'!$E$2:$E$3313&amp;'GBD2016'!$F$2:$F$3313&amp;'GBD2016'!$A$2:$A$3313,0)),0)</f>
        <v>26.2926561988</v>
      </c>
      <c r="H39" s="25">
        <f t="shared" si="7"/>
        <v>5.7514814209335012E-2</v>
      </c>
      <c r="I39" s="33">
        <f>IFERROR((H39/(1-YLDs_all_cause!N9)),0)</f>
        <v>6.4328183189106034E-2</v>
      </c>
      <c r="K39" s="11" t="s">
        <v>17</v>
      </c>
      <c r="L39" s="11" t="s">
        <v>17</v>
      </c>
      <c r="M39" s="28">
        <f t="array" ref="M39">IFERROR(INDEX('GBD2016'!$H$2:$H$3313, MATCH(L39&amp;$L$29&amp;$L$3&amp;$B$4&amp;$B$2, 'GBD2016'!$D$2:$D$3313&amp;'GBD2016'!$C$2:$C$3313&amp;'GBD2016'!$E$2:$E$3313&amp;'GBD2016'!$F$2:$F$3313&amp;'GBD2016'!$A$2:$A$3313,0)),0)</f>
        <v>280.70017064000001</v>
      </c>
      <c r="N39" s="25">
        <f t="array" ref="N39">IFERROR(INDEX('GBD2016'!$H$2:$H$3313, MATCH(L39&amp;$L$29&amp;$L$3&amp;$B$4&amp;$B$3, 'GBD2016'!$D$2:$D$3313&amp;'GBD2016'!$C$2:$C$3313&amp;'GBD2016'!$E$2:$E$3313&amp;'GBD2016'!$F$2:$F$3313&amp;'GBD2016'!$A$2:$A$3313,0)),0)</f>
        <v>39.122106219999999</v>
      </c>
      <c r="O39" s="25">
        <f t="shared" si="8"/>
        <v>0.13937328976609131</v>
      </c>
      <c r="P39" s="33">
        <f>IFERROR((O39/(1-YLDs_all_cause!N9)),0)</f>
        <v>0.15588384730079335</v>
      </c>
      <c r="R39" s="11" t="s">
        <v>17</v>
      </c>
      <c r="S39" s="11" t="s">
        <v>17</v>
      </c>
      <c r="T39" s="28">
        <f t="array" ref="T39">IFERROR(INDEX('GBD2016'!$H$2:$H$3313, MATCH(S39&amp;$S$29&amp;$S$3&amp;$B$4&amp;$B$2, 'GBD2016'!$D$2:$D$3313&amp;'GBD2016'!$C$2:$C$3313&amp;'GBD2016'!$E$2:$E$3313&amp;'GBD2016'!$F$2:$F$3313&amp;'GBD2016'!$A$2:$A$3313,0)),0)</f>
        <v>1257.91601107</v>
      </c>
      <c r="U39" s="25">
        <f t="array" ref="U39">IFERROR(INDEX('GBD2016'!$H$2:$H$3313, MATCH(S39&amp;$S$29&amp;$S$3&amp;$B$4&amp;$B$3, 'GBD2016'!$D$2:$D$3313&amp;'GBD2016'!$C$2:$C$3313&amp;'GBD2016'!$E$2:$E$3313&amp;'GBD2016'!$F$2:$F$3313&amp;'GBD2016'!$A$2:$A$3313,0)),0)</f>
        <v>81.154202323299998</v>
      </c>
      <c r="V39" s="25">
        <f t="shared" si="9"/>
        <v>6.451480194951105E-2</v>
      </c>
      <c r="W39" s="33">
        <f>IFERROR((V39/(1-YLDs_all_cause!N9)),0)</f>
        <v>7.2157409447798429E-2</v>
      </c>
      <c r="Y39" s="11" t="s">
        <v>17</v>
      </c>
      <c r="Z39" s="11" t="s">
        <v>17</v>
      </c>
      <c r="AA39" s="28">
        <f t="array" ref="AA39">IFERROR(INDEX('GBD2016'!$H$2:$H$3313, MATCH(Z39&amp;$Z$29&amp;$Z$3&amp;$B$4&amp;$B$2, 'GBD2016'!$D$2:$D$3313&amp;'GBD2016'!$C$2:$C$3313&amp;'GBD2016'!$E$2:$E$3313&amp;'GBD2016'!$F$2:$F$3313&amp;'GBD2016'!$A$2:$A$3313,0)),0)</f>
        <v>16.882037349499999</v>
      </c>
      <c r="AB39" s="25">
        <f t="array" ref="AB39">IFERROR(INDEX('GBD2016'!$H$2:$H$3313, MATCH(Z39&amp;$Z$29&amp;$Z$3&amp;$B$4&amp;$B$3, 'GBD2016'!$D$2:$D$3313&amp;'GBD2016'!$C$2:$C$3313&amp;'GBD2016'!$E$2:$E$3313&amp;'GBD2016'!$F$2:$F$3313&amp;'GBD2016'!$A$2:$A$3313,0)),0)</f>
        <v>1.5822557669599999</v>
      </c>
      <c r="AC39" s="25">
        <f t="shared" ref="AC39:AC54" si="13">IFERROR((AB39/AA39),0)</f>
        <v>9.3724219074000692E-2</v>
      </c>
      <c r="AD39" s="33">
        <f>IFERROR((AC39/(1-YLDs_all_cause!N9)),0)</f>
        <v>0.10482705745869662</v>
      </c>
      <c r="AF39" s="11" t="s">
        <v>17</v>
      </c>
      <c r="AG39" s="11" t="s">
        <v>17</v>
      </c>
      <c r="AH39" s="28">
        <f t="array" ref="AH39">IFERROR(INDEX('GBD2016'!$H$2:$H$3313, MATCH(AG39&amp;$Z$29&amp;$AG$3&amp;$B$4&amp;$B$2, 'GBD2016'!$D$2:$D$3313&amp;'GBD2016'!$C$2:$C$3313&amp;'GBD2016'!$E$2:$E$3313&amp;'GBD2016'!$F$2:$F$3313&amp;'GBD2016'!$A$2:$A$3313,0)),0)</f>
        <v>5.1857017078599998</v>
      </c>
      <c r="AI39" s="25">
        <f t="array" ref="AI39">IFERROR(INDEX('GBD2016'!$H$2:$H$3313, MATCH(AG39&amp;$Z$29&amp;$AG$3&amp;$B$4&amp;$B$3, 'GBD2016'!$D$2:$D$3313&amp;'GBD2016'!$C$2:$C$3313&amp;'GBD2016'!$E$2:$E$3313&amp;'GBD2016'!$F$2:$F$3313&amp;'GBD2016'!$A$2:$A$3313,0)),0)</f>
        <v>0.51999239659800001</v>
      </c>
      <c r="AJ39" s="25">
        <f t="shared" si="11"/>
        <v>0.10027425908625719</v>
      </c>
      <c r="AK39" s="33">
        <f>IFERROR((AJ39/(1-YLDs_all_cause!N9)),0)</f>
        <v>0.1121530338979289</v>
      </c>
      <c r="AM39" s="53">
        <f t="shared" si="12"/>
        <v>148.671212905658</v>
      </c>
      <c r="AN39" s="16"/>
    </row>
    <row r="40" spans="4:40" x14ac:dyDescent="0.25">
      <c r="D40" s="11" t="s">
        <v>18</v>
      </c>
      <c r="E40" s="11" t="s">
        <v>18</v>
      </c>
      <c r="F40" s="28">
        <f t="array" ref="F40">IFERROR(INDEX('GBD2016'!$H$2:$H$3313, MATCH(E40&amp;$E$29&amp;$E$3&amp;$B$4&amp;$B$2, 'GBD2016'!$D$2:$D$3313&amp;'GBD2016'!$C$2:$C$3313&amp;'GBD2016'!$E$2:$E$3313&amp;'GBD2016'!$F$2:$F$3313&amp;'GBD2016'!$A$2:$A$3313,0)),0)</f>
        <v>910.48622177200002</v>
      </c>
      <c r="G40" s="25">
        <f t="array" ref="G40">IFERROR(INDEX('GBD2016'!$H$2:$H$3313, MATCH(E40&amp;$E$29&amp;$E$3&amp;$B$4&amp;$B$3, 'GBD2016'!$D$2:$D$3313&amp;'GBD2016'!$C$2:$C$3313&amp;'GBD2016'!$E$2:$E$3313&amp;'GBD2016'!$F$2:$F$3313&amp;'GBD2016'!$A$2:$A$3313,0)),0)</f>
        <v>51.930913613800001</v>
      </c>
      <c r="H40" s="25">
        <f t="shared" si="7"/>
        <v>5.7036462905206177E-2</v>
      </c>
      <c r="I40" s="33">
        <f>IFERROR((H40/(1-YLDs_all_cause!N10)),0)</f>
        <v>6.4596399781646788E-2</v>
      </c>
      <c r="K40" s="11" t="s">
        <v>18</v>
      </c>
      <c r="L40" s="11" t="s">
        <v>18</v>
      </c>
      <c r="M40" s="28">
        <f t="array" ref="M40">IFERROR(INDEX('GBD2016'!$H$2:$H$3313, MATCH(L40&amp;$L$29&amp;$L$3&amp;$B$4&amp;$B$2, 'GBD2016'!$D$2:$D$3313&amp;'GBD2016'!$C$2:$C$3313&amp;'GBD2016'!$E$2:$E$3313&amp;'GBD2016'!$F$2:$F$3313&amp;'GBD2016'!$A$2:$A$3313,0)),0)</f>
        <v>524.87108811300004</v>
      </c>
      <c r="N40" s="25">
        <f t="array" ref="N40">IFERROR(INDEX('GBD2016'!$H$2:$H$3313, MATCH(L40&amp;$L$29&amp;$L$3&amp;$B$4&amp;$B$3, 'GBD2016'!$D$2:$D$3313&amp;'GBD2016'!$C$2:$C$3313&amp;'GBD2016'!$E$2:$E$3313&amp;'GBD2016'!$F$2:$F$3313&amp;'GBD2016'!$A$2:$A$3313,0)),0)</f>
        <v>73.286697353099996</v>
      </c>
      <c r="O40" s="25">
        <f t="shared" si="8"/>
        <v>0.13962799440254561</v>
      </c>
      <c r="P40" s="33">
        <f>IFERROR((O40/(1-YLDs_all_cause!N10)),0)</f>
        <v>0.15813508215133545</v>
      </c>
      <c r="R40" s="11" t="s">
        <v>18</v>
      </c>
      <c r="S40" s="11" t="s">
        <v>18</v>
      </c>
      <c r="T40" s="28">
        <f t="array" ref="T40">IFERROR(INDEX('GBD2016'!$H$2:$H$3313, MATCH(S40&amp;$S$29&amp;$S$3&amp;$B$4&amp;$B$2, 'GBD2016'!$D$2:$D$3313&amp;'GBD2016'!$C$2:$C$3313&amp;'GBD2016'!$E$2:$E$3313&amp;'GBD2016'!$F$2:$F$3313&amp;'GBD2016'!$A$2:$A$3313,0)),0)</f>
        <v>2425.0131900299998</v>
      </c>
      <c r="U40" s="25">
        <f t="array" ref="U40">IFERROR(INDEX('GBD2016'!$H$2:$H$3313, MATCH(S40&amp;$S$29&amp;$S$3&amp;$B$4&amp;$B$3, 'GBD2016'!$D$2:$D$3313&amp;'GBD2016'!$C$2:$C$3313&amp;'GBD2016'!$E$2:$E$3313&amp;'GBD2016'!$F$2:$F$3313&amp;'GBD2016'!$A$2:$A$3313,0)),0)</f>
        <v>173.79877604999999</v>
      </c>
      <c r="V40" s="25">
        <f t="shared" si="9"/>
        <v>7.166920854886151E-2</v>
      </c>
      <c r="W40" s="33">
        <f>IFERROR((V40/(1-YLDs_all_cause!N10)),0)</f>
        <v>8.1168652676635339E-2</v>
      </c>
      <c r="Y40" s="11" t="s">
        <v>18</v>
      </c>
      <c r="Z40" s="11" t="s">
        <v>18</v>
      </c>
      <c r="AA40" s="28">
        <f t="array" ref="AA40">IFERROR(INDEX('GBD2016'!$H$2:$H$3313, MATCH(Z40&amp;$Z$29&amp;$Z$3&amp;$B$4&amp;$B$2, 'GBD2016'!$D$2:$D$3313&amp;'GBD2016'!$C$2:$C$3313&amp;'GBD2016'!$E$2:$E$3313&amp;'GBD2016'!$F$2:$F$3313&amp;'GBD2016'!$A$2:$A$3313,0)),0)</f>
        <v>169.005272873</v>
      </c>
      <c r="AB40" s="25">
        <f t="array" ref="AB40">IFERROR(INDEX('GBD2016'!$H$2:$H$3313, MATCH(Z40&amp;$Z$29&amp;$Z$3&amp;$B$4&amp;$B$3, 'GBD2016'!$D$2:$D$3313&amp;'GBD2016'!$C$2:$C$3313&amp;'GBD2016'!$E$2:$E$3313&amp;'GBD2016'!$F$2:$F$3313&amp;'GBD2016'!$A$2:$A$3313,0)),0)</f>
        <v>14.561483774999999</v>
      </c>
      <c r="AC40" s="25">
        <f t="shared" si="13"/>
        <v>8.6159937660301944E-2</v>
      </c>
      <c r="AD40" s="33">
        <f>IFERROR((AC40/(1-YLDs_all_cause!N10)),0)</f>
        <v>9.75800653612868E-2</v>
      </c>
      <c r="AF40" s="11" t="s">
        <v>18</v>
      </c>
      <c r="AG40" s="11" t="s">
        <v>18</v>
      </c>
      <c r="AH40" s="28">
        <f t="array" ref="AH40">IFERROR(INDEX('GBD2016'!$H$2:$H$3313, MATCH(AG40&amp;$Z$29&amp;$AG$3&amp;$B$4&amp;$B$2, 'GBD2016'!$D$2:$D$3313&amp;'GBD2016'!$C$2:$C$3313&amp;'GBD2016'!$E$2:$E$3313&amp;'GBD2016'!$F$2:$F$3313&amp;'GBD2016'!$A$2:$A$3313,0)),0)</f>
        <v>18.3167692856</v>
      </c>
      <c r="AI40" s="25">
        <f t="array" ref="AI40">IFERROR(INDEX('GBD2016'!$H$2:$H$3313, MATCH(AG40&amp;$Z$29&amp;$AG$3&amp;$B$4&amp;$B$3, 'GBD2016'!$D$2:$D$3313&amp;'GBD2016'!$C$2:$C$3313&amp;'GBD2016'!$E$2:$E$3313&amp;'GBD2016'!$F$2:$F$3313&amp;'GBD2016'!$A$2:$A$3313,0)),0)</f>
        <v>1.87153644219</v>
      </c>
      <c r="AJ40" s="25">
        <f t="shared" si="11"/>
        <v>0.10217612140047734</v>
      </c>
      <c r="AK40" s="33">
        <f>IFERROR((AJ40/(1-YLDs_all_cause!N10)),0)</f>
        <v>0.11571912509884717</v>
      </c>
      <c r="AM40" s="53">
        <f t="shared" si="12"/>
        <v>315.44940723409002</v>
      </c>
      <c r="AN40" s="16"/>
    </row>
    <row r="41" spans="4:40" x14ac:dyDescent="0.25">
      <c r="D41" s="11" t="s">
        <v>19</v>
      </c>
      <c r="E41" s="11" t="s">
        <v>19</v>
      </c>
      <c r="F41" s="28">
        <f t="array" ref="F41">IFERROR(INDEX('GBD2016'!$H$2:$H$3313, MATCH(E41&amp;$E$29&amp;$E$3&amp;$B$4&amp;$B$2, 'GBD2016'!$D$2:$D$3313&amp;'GBD2016'!$C$2:$C$3313&amp;'GBD2016'!$E$2:$E$3313&amp;'GBD2016'!$F$2:$F$3313&amp;'GBD2016'!$A$2:$A$3313,0)),0)</f>
        <v>1292.2632025099999</v>
      </c>
      <c r="G41" s="25">
        <f t="array" ref="G41">IFERROR(INDEX('GBD2016'!$H$2:$H$3313, MATCH(E41&amp;$E$29&amp;$E$3&amp;$B$4&amp;$B$3, 'GBD2016'!$D$2:$D$3313&amp;'GBD2016'!$C$2:$C$3313&amp;'GBD2016'!$E$2:$E$3313&amp;'GBD2016'!$F$2:$F$3313&amp;'GBD2016'!$A$2:$A$3313,0)),0)</f>
        <v>76.042398864500001</v>
      </c>
      <c r="H41" s="25">
        <f t="shared" si="7"/>
        <v>5.8844358267573255E-2</v>
      </c>
      <c r="I41" s="33">
        <f>IFERROR((H41/(1-YLDs_all_cause!N11)),0)</f>
        <v>6.731195562513656E-2</v>
      </c>
      <c r="K41" s="11" t="s">
        <v>19</v>
      </c>
      <c r="L41" s="11" t="s">
        <v>19</v>
      </c>
      <c r="M41" s="28">
        <f t="array" ref="M41">IFERROR(INDEX('GBD2016'!$H$2:$H$3313, MATCH(L41&amp;$L$29&amp;$L$3&amp;$B$4&amp;$B$2, 'GBD2016'!$D$2:$D$3313&amp;'GBD2016'!$C$2:$C$3313&amp;'GBD2016'!$E$2:$E$3313&amp;'GBD2016'!$F$2:$F$3313&amp;'GBD2016'!$A$2:$A$3313,0)),0)</f>
        <v>684.96972291300006</v>
      </c>
      <c r="N41" s="25">
        <f t="array" ref="N41">IFERROR(INDEX('GBD2016'!$H$2:$H$3313, MATCH(L41&amp;$L$29&amp;$L$3&amp;$B$4&amp;$B$3, 'GBD2016'!$D$2:$D$3313&amp;'GBD2016'!$C$2:$C$3313&amp;'GBD2016'!$E$2:$E$3313&amp;'GBD2016'!$F$2:$F$3313&amp;'GBD2016'!$A$2:$A$3313,0)),0)</f>
        <v>90.959116535000007</v>
      </c>
      <c r="O41" s="25">
        <f t="shared" si="8"/>
        <v>0.1327929009010417</v>
      </c>
      <c r="P41" s="33">
        <f>IFERROR((O41/(1-YLDs_all_cause!N11)),0)</f>
        <v>0.15190156059038457</v>
      </c>
      <c r="R41" s="11" t="s">
        <v>19</v>
      </c>
      <c r="S41" s="11" t="s">
        <v>19</v>
      </c>
      <c r="T41" s="28">
        <f t="array" ref="T41">IFERROR(INDEX('GBD2016'!$H$2:$H$3313, MATCH(S41&amp;$S$29&amp;$S$3&amp;$B$4&amp;$B$2, 'GBD2016'!$D$2:$D$3313&amp;'GBD2016'!$C$2:$C$3313&amp;'GBD2016'!$E$2:$E$3313&amp;'GBD2016'!$F$2:$F$3313&amp;'GBD2016'!$A$2:$A$3313,0)),0)</f>
        <v>3562.30944262</v>
      </c>
      <c r="U41" s="25">
        <f t="array" ref="U41">IFERROR(INDEX('GBD2016'!$H$2:$H$3313, MATCH(S41&amp;$S$29&amp;$S$3&amp;$B$4&amp;$B$3, 'GBD2016'!$D$2:$D$3313&amp;'GBD2016'!$C$2:$C$3313&amp;'GBD2016'!$E$2:$E$3313&amp;'GBD2016'!$F$2:$F$3313&amp;'GBD2016'!$A$2:$A$3313,0)),0)</f>
        <v>273.736167083</v>
      </c>
      <c r="V41" s="25">
        <f t="shared" si="9"/>
        <v>7.6842332619390039E-2</v>
      </c>
      <c r="W41" s="33">
        <f>IFERROR((V41/(1-YLDs_all_cause!N11)),0)</f>
        <v>8.789980612735597E-2</v>
      </c>
      <c r="Y41" s="11" t="s">
        <v>19</v>
      </c>
      <c r="Z41" s="11" t="s">
        <v>19</v>
      </c>
      <c r="AA41" s="28">
        <f t="array" ref="AA41">IFERROR(INDEX('GBD2016'!$H$2:$H$3313, MATCH(Z41&amp;$Z$29&amp;$Z$3&amp;$B$4&amp;$B$2, 'GBD2016'!$D$2:$D$3313&amp;'GBD2016'!$C$2:$C$3313&amp;'GBD2016'!$E$2:$E$3313&amp;'GBD2016'!$F$2:$F$3313&amp;'GBD2016'!$A$2:$A$3313,0)),0)</f>
        <v>509.10299541400002</v>
      </c>
      <c r="AB41" s="25">
        <f t="array" ref="AB41">IFERROR(INDEX('GBD2016'!$H$2:$H$3313, MATCH(Z41&amp;$Z$29&amp;$Z$3&amp;$B$4&amp;$B$3, 'GBD2016'!$D$2:$D$3313&amp;'GBD2016'!$C$2:$C$3313&amp;'GBD2016'!$E$2:$E$3313&amp;'GBD2016'!$F$2:$F$3313&amp;'GBD2016'!$A$2:$A$3313,0)),0)</f>
        <v>43.296732673699999</v>
      </c>
      <c r="AC41" s="25">
        <f t="shared" si="13"/>
        <v>8.5045134410358977E-2</v>
      </c>
      <c r="AD41" s="33">
        <f>IFERROR((AC41/(1-YLDs_all_cause!N11)),0)</f>
        <v>9.7282976348106898E-2</v>
      </c>
      <c r="AF41" s="11" t="s">
        <v>19</v>
      </c>
      <c r="AG41" s="11" t="s">
        <v>19</v>
      </c>
      <c r="AH41" s="28">
        <f t="array" ref="AH41">IFERROR(INDEX('GBD2016'!$H$2:$H$3313, MATCH(AG41&amp;$Z$29&amp;$AG$3&amp;$B$4&amp;$B$2, 'GBD2016'!$D$2:$D$3313&amp;'GBD2016'!$C$2:$C$3313&amp;'GBD2016'!$E$2:$E$3313&amp;'GBD2016'!$F$2:$F$3313&amp;'GBD2016'!$A$2:$A$3313,0)),0)</f>
        <v>42.173287318699998</v>
      </c>
      <c r="AI41" s="25">
        <f t="array" ref="AI41">IFERROR(INDEX('GBD2016'!$H$2:$H$3313, MATCH(AG41&amp;$Z$29&amp;$AG$3&amp;$B$4&amp;$B$3, 'GBD2016'!$D$2:$D$3313&amp;'GBD2016'!$C$2:$C$3313&amp;'GBD2016'!$E$2:$E$3313&amp;'GBD2016'!$F$2:$F$3313&amp;'GBD2016'!$A$2:$A$3313,0)),0)</f>
        <v>4.2669160268799997</v>
      </c>
      <c r="AJ41" s="25">
        <f t="shared" si="11"/>
        <v>0.10117579866694462</v>
      </c>
      <c r="AK41" s="33">
        <f>IFERROR((AJ41/(1-YLDs_all_cause!N11)),0)</f>
        <v>0.1157348141896558</v>
      </c>
      <c r="AM41" s="53">
        <f t="shared" si="12"/>
        <v>488.30133118307998</v>
      </c>
      <c r="AN41" s="16"/>
    </row>
    <row r="42" spans="4:40" x14ac:dyDescent="0.25">
      <c r="D42" s="11" t="s">
        <v>20</v>
      </c>
      <c r="E42" s="11" t="s">
        <v>20</v>
      </c>
      <c r="F42" s="28">
        <f t="array" ref="F42">IFERROR(INDEX('GBD2016'!$H$2:$H$3313, MATCH(E42&amp;$E$29&amp;$E$3&amp;$B$4&amp;$B$2, 'GBD2016'!$D$2:$D$3313&amp;'GBD2016'!$C$2:$C$3313&amp;'GBD2016'!$E$2:$E$3313&amp;'GBD2016'!$F$2:$F$3313&amp;'GBD2016'!$A$2:$A$3313,0)),0)</f>
        <v>1663.77527186</v>
      </c>
      <c r="G42" s="25">
        <f t="array" ref="G42">IFERROR(INDEX('GBD2016'!$H$2:$H$3313, MATCH(E42&amp;$E$29&amp;$E$3&amp;$B$4&amp;$B$3, 'GBD2016'!$D$2:$D$3313&amp;'GBD2016'!$C$2:$C$3313&amp;'GBD2016'!$E$2:$E$3313&amp;'GBD2016'!$F$2:$F$3313&amp;'GBD2016'!$A$2:$A$3313,0)),0)</f>
        <v>86.353758260999996</v>
      </c>
      <c r="H42" s="25">
        <f t="shared" si="7"/>
        <v>5.1902296975757864E-2</v>
      </c>
      <c r="I42" s="33">
        <f>IFERROR((H42/(1-YLDs_all_cause!N12)),0)</f>
        <v>5.9791463770001621E-2</v>
      </c>
      <c r="K42" s="11" t="s">
        <v>20</v>
      </c>
      <c r="L42" s="11" t="s">
        <v>20</v>
      </c>
      <c r="M42" s="28">
        <f t="array" ref="M42">IFERROR(INDEX('GBD2016'!$H$2:$H$3313, MATCH(L42&amp;$L$29&amp;$L$3&amp;$B$4&amp;$B$2, 'GBD2016'!$D$2:$D$3313&amp;'GBD2016'!$C$2:$C$3313&amp;'GBD2016'!$E$2:$E$3313&amp;'GBD2016'!$F$2:$F$3313&amp;'GBD2016'!$A$2:$A$3313,0)),0)</f>
        <v>795.12771215299995</v>
      </c>
      <c r="N42" s="25">
        <f t="array" ref="N42">IFERROR(INDEX('GBD2016'!$H$2:$H$3313, MATCH(L42&amp;$L$29&amp;$L$3&amp;$B$4&amp;$B$3, 'GBD2016'!$D$2:$D$3313&amp;'GBD2016'!$C$2:$C$3313&amp;'GBD2016'!$E$2:$E$3313&amp;'GBD2016'!$F$2:$F$3313&amp;'GBD2016'!$A$2:$A$3313,0)),0)</f>
        <v>104.640754727</v>
      </c>
      <c r="O42" s="25">
        <f t="shared" si="8"/>
        <v>0.13160244967900808</v>
      </c>
      <c r="P42" s="33">
        <f>IFERROR((O42/(1-YLDs_all_cause!N12)),0)</f>
        <v>0.15160606679317348</v>
      </c>
      <c r="R42" s="11" t="s">
        <v>20</v>
      </c>
      <c r="S42" s="11" t="s">
        <v>20</v>
      </c>
      <c r="T42" s="28">
        <f t="array" ref="T42">IFERROR(INDEX('GBD2016'!$H$2:$H$3313, MATCH(S42&amp;$S$29&amp;$S$3&amp;$B$4&amp;$B$2, 'GBD2016'!$D$2:$D$3313&amp;'GBD2016'!$C$2:$C$3313&amp;'GBD2016'!$E$2:$E$3313&amp;'GBD2016'!$F$2:$F$3313&amp;'GBD2016'!$A$2:$A$3313,0)),0)</f>
        <v>4882.8809435000003</v>
      </c>
      <c r="U42" s="25">
        <f t="array" ref="U42">IFERROR(INDEX('GBD2016'!$H$2:$H$3313, MATCH(S42&amp;$S$29&amp;$S$3&amp;$B$4&amp;$B$3, 'GBD2016'!$D$2:$D$3313&amp;'GBD2016'!$C$2:$C$3313&amp;'GBD2016'!$E$2:$E$3313&amp;'GBD2016'!$F$2:$F$3313&amp;'GBD2016'!$A$2:$A$3313,0)),0)</f>
        <v>388.52238552400001</v>
      </c>
      <c r="V42" s="25">
        <f t="shared" si="9"/>
        <v>7.9568269228680197E-2</v>
      </c>
      <c r="W42" s="33">
        <f>IFERROR((V42/(1-YLDs_all_cause!N12)),0)</f>
        <v>9.1662673215608656E-2</v>
      </c>
      <c r="Y42" s="11" t="s">
        <v>20</v>
      </c>
      <c r="Z42" s="11" t="s">
        <v>20</v>
      </c>
      <c r="AA42" s="28">
        <f t="array" ref="AA42">IFERROR(INDEX('GBD2016'!$H$2:$H$3313, MATCH(Z42&amp;$Z$29&amp;$Z$3&amp;$B$4&amp;$B$2, 'GBD2016'!$D$2:$D$3313&amp;'GBD2016'!$C$2:$C$3313&amp;'GBD2016'!$E$2:$E$3313&amp;'GBD2016'!$F$2:$F$3313&amp;'GBD2016'!$A$2:$A$3313,0)),0)</f>
        <v>938.41785420899998</v>
      </c>
      <c r="AB42" s="25">
        <f t="array" ref="AB42">IFERROR(INDEX('GBD2016'!$H$2:$H$3313, MATCH(Z42&amp;$Z$29&amp;$Z$3&amp;$B$4&amp;$B$3, 'GBD2016'!$D$2:$D$3313&amp;'GBD2016'!$C$2:$C$3313&amp;'GBD2016'!$E$2:$E$3313&amp;'GBD2016'!$F$2:$F$3313&amp;'GBD2016'!$A$2:$A$3313,0)),0)</f>
        <v>79.731380586499995</v>
      </c>
      <c r="AC42" s="25">
        <f t="shared" si="13"/>
        <v>8.4963622792222152E-2</v>
      </c>
      <c r="AD42" s="33">
        <f>IFERROR((AC42/(1-YLDs_all_cause!N12)),0)</f>
        <v>9.7878122355972208E-2</v>
      </c>
      <c r="AF42" s="11" t="s">
        <v>20</v>
      </c>
      <c r="AG42" s="11" t="s">
        <v>20</v>
      </c>
      <c r="AH42" s="28">
        <f t="array" ref="AH42">IFERROR(INDEX('GBD2016'!$H$2:$H$3313, MATCH(AG42&amp;$Z$29&amp;$AG$3&amp;$B$4&amp;$B$2, 'GBD2016'!$D$2:$D$3313&amp;'GBD2016'!$C$2:$C$3313&amp;'GBD2016'!$E$2:$E$3313&amp;'GBD2016'!$F$2:$F$3313&amp;'GBD2016'!$A$2:$A$3313,0)),0)</f>
        <v>77.919744867600002</v>
      </c>
      <c r="AI42" s="25">
        <f t="array" ref="AI42">IFERROR(INDEX('GBD2016'!$H$2:$H$3313, MATCH(AG42&amp;$Z$29&amp;$AG$3&amp;$B$4&amp;$B$3, 'GBD2016'!$D$2:$D$3313&amp;'GBD2016'!$C$2:$C$3313&amp;'GBD2016'!$E$2:$E$3313&amp;'GBD2016'!$F$2:$F$3313&amp;'GBD2016'!$A$2:$A$3313,0)),0)</f>
        <v>7.6244774153800003</v>
      </c>
      <c r="AJ42" s="25">
        <f t="shared" si="11"/>
        <v>9.7850389889435493E-2</v>
      </c>
      <c r="AK42" s="33">
        <f>IFERROR((AJ42/(1-YLDs_all_cause!N12)),0)</f>
        <v>0.11272368243523746</v>
      </c>
      <c r="AM42" s="53">
        <f t="shared" si="12"/>
        <v>666.87275651388006</v>
      </c>
      <c r="AN42" s="16"/>
    </row>
    <row r="43" spans="4:40" x14ac:dyDescent="0.25">
      <c r="D43" s="11" t="s">
        <v>21</v>
      </c>
      <c r="E43" s="11" t="s">
        <v>21</v>
      </c>
      <c r="F43" s="28">
        <f t="array" ref="F43">IFERROR(INDEX('GBD2016'!$H$2:$H$3313, MATCH(E43&amp;$E$29&amp;$E$3&amp;$B$4&amp;$B$2, 'GBD2016'!$D$2:$D$3313&amp;'GBD2016'!$C$2:$C$3313&amp;'GBD2016'!$E$2:$E$3313&amp;'GBD2016'!$F$2:$F$3313&amp;'GBD2016'!$A$2:$A$3313,0)),0)</f>
        <v>2281.5827571200002</v>
      </c>
      <c r="G43" s="25">
        <f t="array" ref="G43">IFERROR(INDEX('GBD2016'!$H$2:$H$3313, MATCH(E43&amp;$E$29&amp;$E$3&amp;$B$4&amp;$B$3, 'GBD2016'!$D$2:$D$3313&amp;'GBD2016'!$C$2:$C$3313&amp;'GBD2016'!$E$2:$E$3313&amp;'GBD2016'!$F$2:$F$3313&amp;'GBD2016'!$A$2:$A$3313,0)),0)</f>
        <v>114.470728682</v>
      </c>
      <c r="H43" s="25">
        <f t="shared" si="7"/>
        <v>5.0171631217310865E-2</v>
      </c>
      <c r="I43" s="33">
        <f>IFERROR((H43/(1-YLDs_all_cause!N13)),0)</f>
        <v>5.8308442949427393E-2</v>
      </c>
      <c r="K43" s="11" t="s">
        <v>21</v>
      </c>
      <c r="L43" s="11" t="s">
        <v>21</v>
      </c>
      <c r="M43" s="28">
        <f t="array" ref="M43">IFERROR(INDEX('GBD2016'!$H$2:$H$3313, MATCH(L43&amp;$L$29&amp;$L$3&amp;$B$4&amp;$B$2, 'GBD2016'!$D$2:$D$3313&amp;'GBD2016'!$C$2:$C$3313&amp;'GBD2016'!$E$2:$E$3313&amp;'GBD2016'!$F$2:$F$3313&amp;'GBD2016'!$A$2:$A$3313,0)),0)</f>
        <v>1125.62515682</v>
      </c>
      <c r="N43" s="25">
        <f t="array" ref="N43">IFERROR(INDEX('GBD2016'!$H$2:$H$3313, MATCH(L43&amp;$L$29&amp;$L$3&amp;$B$4&amp;$B$3, 'GBD2016'!$D$2:$D$3313&amp;'GBD2016'!$C$2:$C$3313&amp;'GBD2016'!$E$2:$E$3313&amp;'GBD2016'!$F$2:$F$3313&amp;'GBD2016'!$A$2:$A$3313,0)),0)</f>
        <v>145.40613118799999</v>
      </c>
      <c r="O43" s="25">
        <f t="shared" si="8"/>
        <v>0.12917811076538693</v>
      </c>
      <c r="P43" s="33">
        <f>IFERROR((O43/(1-YLDs_all_cause!N13)),0)</f>
        <v>0.15012815647260694</v>
      </c>
      <c r="R43" s="11" t="s">
        <v>21</v>
      </c>
      <c r="S43" s="11" t="s">
        <v>21</v>
      </c>
      <c r="T43" s="28">
        <f t="array" ref="T43">IFERROR(INDEX('GBD2016'!$H$2:$H$3313, MATCH(S43&amp;$S$29&amp;$S$3&amp;$B$4&amp;$B$2, 'GBD2016'!$D$2:$D$3313&amp;'GBD2016'!$C$2:$C$3313&amp;'GBD2016'!$E$2:$E$3313&amp;'GBD2016'!$F$2:$F$3313&amp;'GBD2016'!$A$2:$A$3313,0)),0)</f>
        <v>7561.8998783500001</v>
      </c>
      <c r="U43" s="25">
        <f t="array" ref="U43">IFERROR(INDEX('GBD2016'!$H$2:$H$3313, MATCH(S43&amp;$S$29&amp;$S$3&amp;$B$4&amp;$B$3, 'GBD2016'!$D$2:$D$3313&amp;'GBD2016'!$C$2:$C$3313&amp;'GBD2016'!$E$2:$E$3313&amp;'GBD2016'!$F$2:$F$3313&amp;'GBD2016'!$A$2:$A$3313,0)),0)</f>
        <v>619.16842459199995</v>
      </c>
      <c r="V43" s="25">
        <f t="shared" si="9"/>
        <v>8.1880008272088092E-2</v>
      </c>
      <c r="W43" s="33">
        <f>IFERROR((V43/(1-YLDs_all_cause!N13)),0)</f>
        <v>9.5159269794369422E-2</v>
      </c>
      <c r="Y43" s="11" t="s">
        <v>21</v>
      </c>
      <c r="Z43" s="11" t="s">
        <v>21</v>
      </c>
      <c r="AA43" s="28">
        <f t="array" ref="AA43">IFERROR(INDEX('GBD2016'!$H$2:$H$3313, MATCH(Z43&amp;$Z$29&amp;$Z$3&amp;$B$4&amp;$B$2, 'GBD2016'!$D$2:$D$3313&amp;'GBD2016'!$C$2:$C$3313&amp;'GBD2016'!$E$2:$E$3313&amp;'GBD2016'!$F$2:$F$3313&amp;'GBD2016'!$A$2:$A$3313,0)),0)</f>
        <v>2064.5318389099998</v>
      </c>
      <c r="AB43" s="25">
        <f t="array" ref="AB43">IFERROR(INDEX('GBD2016'!$H$2:$H$3313, MATCH(Z43&amp;$Z$29&amp;$Z$3&amp;$B$4&amp;$B$3, 'GBD2016'!$D$2:$D$3313&amp;'GBD2016'!$C$2:$C$3313&amp;'GBD2016'!$E$2:$E$3313&amp;'GBD2016'!$F$2:$F$3313&amp;'GBD2016'!$A$2:$A$3313,0)),0)</f>
        <v>169.93633421000001</v>
      </c>
      <c r="AC43" s="25">
        <f t="shared" si="13"/>
        <v>8.2312285529934193E-2</v>
      </c>
      <c r="AD43" s="33">
        <f>IFERROR((AC43/(1-YLDs_all_cause!N13)),0)</f>
        <v>9.5661653576118125E-2</v>
      </c>
      <c r="AF43" s="11" t="s">
        <v>21</v>
      </c>
      <c r="AG43" s="11" t="s">
        <v>21</v>
      </c>
      <c r="AH43" s="28">
        <f t="array" ref="AH43">IFERROR(INDEX('GBD2016'!$H$2:$H$3313, MATCH(AG43&amp;$Z$29&amp;$AG$3&amp;$B$4&amp;$B$2, 'GBD2016'!$D$2:$D$3313&amp;'GBD2016'!$C$2:$C$3313&amp;'GBD2016'!$E$2:$E$3313&amp;'GBD2016'!$F$2:$F$3313&amp;'GBD2016'!$A$2:$A$3313,0)),0)</f>
        <v>178.851196415</v>
      </c>
      <c r="AI43" s="25">
        <f t="array" ref="AI43">IFERROR(INDEX('GBD2016'!$H$2:$H$3313, MATCH(AG43&amp;$Z$29&amp;$AG$3&amp;$B$4&amp;$B$3, 'GBD2016'!$D$2:$D$3313&amp;'GBD2016'!$C$2:$C$3313&amp;'GBD2016'!$E$2:$E$3313&amp;'GBD2016'!$F$2:$F$3313&amp;'GBD2016'!$A$2:$A$3313,0)),0)</f>
        <v>17.148535902700001</v>
      </c>
      <c r="AJ43" s="25">
        <f t="shared" si="11"/>
        <v>9.5881583385716604E-2</v>
      </c>
      <c r="AK43" s="33">
        <f>IFERROR((AJ43/(1-YLDs_all_cause!N13)),0)</f>
        <v>0.11143161382438457</v>
      </c>
      <c r="AM43" s="53">
        <f t="shared" si="12"/>
        <v>1066.1301545746999</v>
      </c>
      <c r="AN43" s="16"/>
    </row>
    <row r="44" spans="4:40" x14ac:dyDescent="0.25">
      <c r="D44" s="11" t="s">
        <v>22</v>
      </c>
      <c r="E44" s="11" t="s">
        <v>22</v>
      </c>
      <c r="F44" s="28">
        <f t="array" ref="F44">IFERROR(INDEX('GBD2016'!$H$2:$H$3313, MATCH(E44&amp;$E$29&amp;$E$3&amp;$B$4&amp;$B$2, 'GBD2016'!$D$2:$D$3313&amp;'GBD2016'!$C$2:$C$3313&amp;'GBD2016'!$E$2:$E$3313&amp;'GBD2016'!$F$2:$F$3313&amp;'GBD2016'!$A$2:$A$3313,0)),0)</f>
        <v>3414.4602723100002</v>
      </c>
      <c r="G44" s="25">
        <f t="array" ref="G44">IFERROR(INDEX('GBD2016'!$H$2:$H$3313, MATCH(E44&amp;$E$29&amp;$E$3&amp;$B$4&amp;$B$3, 'GBD2016'!$D$2:$D$3313&amp;'GBD2016'!$C$2:$C$3313&amp;'GBD2016'!$E$2:$E$3313&amp;'GBD2016'!$F$2:$F$3313&amp;'GBD2016'!$A$2:$A$3313,0)),0)</f>
        <v>165.05859746900001</v>
      </c>
      <c r="H44" s="25">
        <f t="shared" si="7"/>
        <v>4.8341050797270566E-2</v>
      </c>
      <c r="I44" s="33">
        <f>IFERROR((H44/(1-YLDs_all_cause!N14)),0)</f>
        <v>5.6471718173895742E-2</v>
      </c>
      <c r="K44" s="11" t="s">
        <v>22</v>
      </c>
      <c r="L44" s="11" t="s">
        <v>22</v>
      </c>
      <c r="M44" s="28">
        <f t="array" ref="M44">IFERROR(INDEX('GBD2016'!$H$2:$H$3313, MATCH(L44&amp;$L$29&amp;$L$3&amp;$B$4&amp;$B$2, 'GBD2016'!$D$2:$D$3313&amp;'GBD2016'!$C$2:$C$3313&amp;'GBD2016'!$E$2:$E$3313&amp;'GBD2016'!$F$2:$F$3313&amp;'GBD2016'!$A$2:$A$3313,0)),0)</f>
        <v>1629.4031055400001</v>
      </c>
      <c r="N44" s="25">
        <f t="array" ref="N44">IFERROR(INDEX('GBD2016'!$H$2:$H$3313, MATCH(L44&amp;$L$29&amp;$L$3&amp;$B$4&amp;$B$3, 'GBD2016'!$D$2:$D$3313&amp;'GBD2016'!$C$2:$C$3313&amp;'GBD2016'!$E$2:$E$3313&amp;'GBD2016'!$F$2:$F$3313&amp;'GBD2016'!$A$2:$A$3313,0)),0)</f>
        <v>208.23823160500001</v>
      </c>
      <c r="O44" s="25">
        <f t="shared" si="8"/>
        <v>0.12780031589297103</v>
      </c>
      <c r="P44" s="33">
        <f>IFERROR((O44/(1-YLDs_all_cause!N14)),0)</f>
        <v>0.14929554286913022</v>
      </c>
      <c r="R44" s="11" t="s">
        <v>22</v>
      </c>
      <c r="S44" s="11" t="s">
        <v>22</v>
      </c>
      <c r="T44" s="28">
        <f t="array" ref="T44">IFERROR(INDEX('GBD2016'!$H$2:$H$3313, MATCH(S44&amp;$S$29&amp;$S$3&amp;$B$4&amp;$B$2, 'GBD2016'!$D$2:$D$3313&amp;'GBD2016'!$C$2:$C$3313&amp;'GBD2016'!$E$2:$E$3313&amp;'GBD2016'!$F$2:$F$3313&amp;'GBD2016'!$A$2:$A$3313,0)),0)</f>
        <v>10552.8464351</v>
      </c>
      <c r="U44" s="25">
        <f t="array" ref="U44">IFERROR(INDEX('GBD2016'!$H$2:$H$3313, MATCH(S44&amp;$S$29&amp;$S$3&amp;$B$4&amp;$B$3, 'GBD2016'!$D$2:$D$3313&amp;'GBD2016'!$C$2:$C$3313&amp;'GBD2016'!$E$2:$E$3313&amp;'GBD2016'!$F$2:$F$3313&amp;'GBD2016'!$A$2:$A$3313,0)),0)</f>
        <v>889.91815633299996</v>
      </c>
      <c r="V44" s="25">
        <f t="shared" si="9"/>
        <v>8.4329679371911284E-2</v>
      </c>
      <c r="W44" s="33">
        <f>IFERROR((V44/(1-YLDs_all_cause!N14)),0)</f>
        <v>9.851341269260222E-2</v>
      </c>
      <c r="Y44" s="11" t="s">
        <v>22</v>
      </c>
      <c r="Z44" s="11" t="s">
        <v>22</v>
      </c>
      <c r="AA44" s="28">
        <f t="array" ref="AA44">IFERROR(INDEX('GBD2016'!$H$2:$H$3313, MATCH(Z44&amp;$Z$29&amp;$Z$3&amp;$B$4&amp;$B$2, 'GBD2016'!$D$2:$D$3313&amp;'GBD2016'!$C$2:$C$3313&amp;'GBD2016'!$E$2:$E$3313&amp;'GBD2016'!$F$2:$F$3313&amp;'GBD2016'!$A$2:$A$3313,0)),0)</f>
        <v>3043.7614073700001</v>
      </c>
      <c r="AB44" s="25">
        <f t="array" ref="AB44">IFERROR(INDEX('GBD2016'!$H$2:$H$3313, MATCH(Z44&amp;$Z$29&amp;$Z$3&amp;$B$4&amp;$B$3, 'GBD2016'!$D$2:$D$3313&amp;'GBD2016'!$C$2:$C$3313&amp;'GBD2016'!$E$2:$E$3313&amp;'GBD2016'!$F$2:$F$3313&amp;'GBD2016'!$A$2:$A$3313,0)),0)</f>
        <v>257.06111350700002</v>
      </c>
      <c r="AC44" s="25">
        <f t="shared" si="13"/>
        <v>8.4455080113890024E-2</v>
      </c>
      <c r="AD44" s="33">
        <f>IFERROR((AC44/(1-YLDs_all_cause!N14)),0)</f>
        <v>9.8659905067985609E-2</v>
      </c>
      <c r="AF44" s="11" t="s">
        <v>22</v>
      </c>
      <c r="AG44" s="11" t="s">
        <v>22</v>
      </c>
      <c r="AH44" s="28">
        <f t="array" ref="AH44">IFERROR(INDEX('GBD2016'!$H$2:$H$3313, MATCH(AG44&amp;$Z$29&amp;$AG$3&amp;$B$4&amp;$B$2, 'GBD2016'!$D$2:$D$3313&amp;'GBD2016'!$C$2:$C$3313&amp;'GBD2016'!$E$2:$E$3313&amp;'GBD2016'!$F$2:$F$3313&amp;'GBD2016'!$A$2:$A$3313,0)),0)</f>
        <v>284.64010845299998</v>
      </c>
      <c r="AI44" s="25">
        <f t="array" ref="AI44">IFERROR(INDEX('GBD2016'!$H$2:$H$3313, MATCH(AG44&amp;$Z$29&amp;$AG$3&amp;$B$4&amp;$B$3, 'GBD2016'!$D$2:$D$3313&amp;'GBD2016'!$C$2:$C$3313&amp;'GBD2016'!$E$2:$E$3313&amp;'GBD2016'!$F$2:$F$3313&amp;'GBD2016'!$A$2:$A$3313,0)),0)</f>
        <v>27.329658772599998</v>
      </c>
      <c r="AJ44" s="25">
        <f t="shared" si="11"/>
        <v>9.6014784849313306E-2</v>
      </c>
      <c r="AK44" s="33">
        <f>IFERROR((AJ44/(1-YLDs_all_cause!N14)),0)</f>
        <v>0.11216388103098081</v>
      </c>
      <c r="AM44" s="53">
        <f t="shared" si="12"/>
        <v>1547.6057576865999</v>
      </c>
      <c r="AN44" s="16"/>
    </row>
    <row r="45" spans="4:40" x14ac:dyDescent="0.25">
      <c r="D45" s="11" t="s">
        <v>23</v>
      </c>
      <c r="E45" s="11" t="s">
        <v>23</v>
      </c>
      <c r="F45" s="28">
        <f t="array" ref="F45">IFERROR(INDEX('GBD2016'!$H$2:$H$3313, MATCH(E45&amp;$E$29&amp;$E$3&amp;$B$4&amp;$B$2, 'GBD2016'!$D$2:$D$3313&amp;'GBD2016'!$C$2:$C$3313&amp;'GBD2016'!$E$2:$E$3313&amp;'GBD2016'!$F$2:$F$3313&amp;'GBD2016'!$A$2:$A$3313,0)),0)</f>
        <v>4613.3358590400003</v>
      </c>
      <c r="G45" s="25">
        <f t="array" ref="G45">IFERROR(INDEX('GBD2016'!$H$2:$H$3313, MATCH(E45&amp;$E$29&amp;$E$3&amp;$B$4&amp;$B$3, 'GBD2016'!$D$2:$D$3313&amp;'GBD2016'!$C$2:$C$3313&amp;'GBD2016'!$E$2:$E$3313&amp;'GBD2016'!$F$2:$F$3313&amp;'GBD2016'!$A$2:$A$3313,0)),0)</f>
        <v>210.837118172</v>
      </c>
      <c r="H45" s="25">
        <f t="shared" si="7"/>
        <v>4.5701662444293314E-2</v>
      </c>
      <c r="I45" s="33">
        <f>IFERROR((H45/(1-YLDs_all_cause!N15)),0)</f>
        <v>5.360975696808104E-2</v>
      </c>
      <c r="K45" s="11" t="s">
        <v>23</v>
      </c>
      <c r="L45" s="11" t="s">
        <v>23</v>
      </c>
      <c r="M45" s="28">
        <f t="array" ref="M45">IFERROR(INDEX('GBD2016'!$H$2:$H$3313, MATCH(L45&amp;$L$29&amp;$L$3&amp;$B$4&amp;$B$2, 'GBD2016'!$D$2:$D$3313&amp;'GBD2016'!$C$2:$C$3313&amp;'GBD2016'!$E$2:$E$3313&amp;'GBD2016'!$F$2:$F$3313&amp;'GBD2016'!$A$2:$A$3313,0)),0)</f>
        <v>2051.63733512</v>
      </c>
      <c r="N45" s="25">
        <f t="array" ref="N45">IFERROR(INDEX('GBD2016'!$H$2:$H$3313, MATCH(L45&amp;$L$29&amp;$L$3&amp;$B$4&amp;$B$3, 'GBD2016'!$D$2:$D$3313&amp;'GBD2016'!$C$2:$C$3313&amp;'GBD2016'!$E$2:$E$3313&amp;'GBD2016'!$F$2:$F$3313&amp;'GBD2016'!$A$2:$A$3313,0)),0)</f>
        <v>265.318889759</v>
      </c>
      <c r="O45" s="25">
        <f t="shared" si="8"/>
        <v>0.12932056032382622</v>
      </c>
      <c r="P45" s="33">
        <f>IFERROR((O45/(1-YLDs_all_cause!N15)),0)</f>
        <v>0.15169784728043476</v>
      </c>
      <c r="R45" s="11" t="s">
        <v>23</v>
      </c>
      <c r="S45" s="11" t="s">
        <v>23</v>
      </c>
      <c r="T45" s="28">
        <f t="array" ref="T45">IFERROR(INDEX('GBD2016'!$H$2:$H$3313, MATCH(S45&amp;$S$29&amp;$S$3&amp;$B$4&amp;$B$2, 'GBD2016'!$D$2:$D$3313&amp;'GBD2016'!$C$2:$C$3313&amp;'GBD2016'!$E$2:$E$3313&amp;'GBD2016'!$F$2:$F$3313&amp;'GBD2016'!$A$2:$A$3313,0)),0)</f>
        <v>12184.0498023</v>
      </c>
      <c r="U45" s="25">
        <f t="array" ref="U45">IFERROR(INDEX('GBD2016'!$H$2:$H$3313, MATCH(S45&amp;$S$29&amp;$S$3&amp;$B$4&amp;$B$3, 'GBD2016'!$D$2:$D$3313&amp;'GBD2016'!$C$2:$C$3313&amp;'GBD2016'!$E$2:$E$3313&amp;'GBD2016'!$F$2:$F$3313&amp;'GBD2016'!$A$2:$A$3313,0)),0)</f>
        <v>1027.64676188</v>
      </c>
      <c r="V45" s="25">
        <f t="shared" si="9"/>
        <v>8.4343611406283783E-2</v>
      </c>
      <c r="W45" s="33">
        <f>IFERROR((V45/(1-YLDs_all_cause!N15)),0)</f>
        <v>9.893820634670919E-2</v>
      </c>
      <c r="Y45" s="11" t="s">
        <v>23</v>
      </c>
      <c r="Z45" s="11" t="s">
        <v>23</v>
      </c>
      <c r="AA45" s="28">
        <f t="array" ref="AA45">IFERROR(INDEX('GBD2016'!$H$2:$H$3313, MATCH(Z45&amp;$Z$29&amp;$Z$3&amp;$B$4&amp;$B$2, 'GBD2016'!$D$2:$D$3313&amp;'GBD2016'!$C$2:$C$3313&amp;'GBD2016'!$E$2:$E$3313&amp;'GBD2016'!$F$2:$F$3313&amp;'GBD2016'!$A$2:$A$3313,0)),0)</f>
        <v>3107.2031840499999</v>
      </c>
      <c r="AB45" s="25">
        <f t="array" ref="AB45">IFERROR(INDEX('GBD2016'!$H$2:$H$3313, MATCH(Z45&amp;$Z$29&amp;$Z$3&amp;$B$4&amp;$B$3, 'GBD2016'!$D$2:$D$3313&amp;'GBD2016'!$C$2:$C$3313&amp;'GBD2016'!$E$2:$E$3313&amp;'GBD2016'!$F$2:$F$3313&amp;'GBD2016'!$A$2:$A$3313,0)),0)</f>
        <v>273.55329605200001</v>
      </c>
      <c r="AC45" s="25">
        <f t="shared" si="13"/>
        <v>8.8038431942981069E-2</v>
      </c>
      <c r="AD45" s="33">
        <f>IFERROR((AC45/(1-YLDs_all_cause!N15)),0)</f>
        <v>0.10327236883487814</v>
      </c>
      <c r="AF45" s="11" t="s">
        <v>23</v>
      </c>
      <c r="AG45" s="11" t="s">
        <v>23</v>
      </c>
      <c r="AH45" s="28">
        <f t="array" ref="AH45">IFERROR(INDEX('GBD2016'!$H$2:$H$3313, MATCH(AG45&amp;$Z$29&amp;$AG$3&amp;$B$4&amp;$B$2, 'GBD2016'!$D$2:$D$3313&amp;'GBD2016'!$C$2:$C$3313&amp;'GBD2016'!$E$2:$E$3313&amp;'GBD2016'!$F$2:$F$3313&amp;'GBD2016'!$A$2:$A$3313,0)),0)</f>
        <v>428.05310365399998</v>
      </c>
      <c r="AI45" s="25">
        <f t="array" ref="AI45">IFERROR(INDEX('GBD2016'!$H$2:$H$3313, MATCH(AG45&amp;$Z$29&amp;$AG$3&amp;$B$4&amp;$B$3, 'GBD2016'!$D$2:$D$3313&amp;'GBD2016'!$C$2:$C$3313&amp;'GBD2016'!$E$2:$E$3313&amp;'GBD2016'!$F$2:$F$3313&amp;'GBD2016'!$A$2:$A$3313,0)),0)</f>
        <v>39.992723843</v>
      </c>
      <c r="AJ45" s="25">
        <f t="shared" si="11"/>
        <v>9.3429351408993777E-2</v>
      </c>
      <c r="AK45" s="33">
        <f>IFERROR((AJ45/(1-YLDs_all_cause!N15)),0)</f>
        <v>0.10959611871508686</v>
      </c>
      <c r="AM45" s="53">
        <f t="shared" si="12"/>
        <v>1817.3487897059999</v>
      </c>
      <c r="AN45" s="16"/>
    </row>
    <row r="46" spans="4:40" x14ac:dyDescent="0.25">
      <c r="D46" s="11" t="s">
        <v>24</v>
      </c>
      <c r="E46" s="11" t="s">
        <v>24</v>
      </c>
      <c r="F46" s="28">
        <f t="array" ref="F46">IFERROR(INDEX('GBD2016'!$H$2:$H$3313, MATCH(E46&amp;$E$29&amp;$E$3&amp;$B$4&amp;$B$2, 'GBD2016'!$D$2:$D$3313&amp;'GBD2016'!$C$2:$C$3313&amp;'GBD2016'!$E$2:$E$3313&amp;'GBD2016'!$F$2:$F$3313&amp;'GBD2016'!$A$2:$A$3313,0)),0)</f>
        <v>5685.7196199</v>
      </c>
      <c r="G46" s="25">
        <f t="array" ref="G46">IFERROR(INDEX('GBD2016'!$H$2:$H$3313, MATCH(E46&amp;$E$29&amp;$E$3&amp;$B$4&amp;$B$3, 'GBD2016'!$D$2:$D$3313&amp;'GBD2016'!$C$2:$C$3313&amp;'GBD2016'!$E$2:$E$3313&amp;'GBD2016'!$F$2:$F$3313&amp;'GBD2016'!$A$2:$A$3313,0)),0)</f>
        <v>241.016408375</v>
      </c>
      <c r="H46" s="25">
        <f t="shared" si="7"/>
        <v>4.2389780799503965E-2</v>
      </c>
      <c r="I46" s="33">
        <f>IFERROR((H46/(1-YLDs_all_cause!N16)),0)</f>
        <v>5.0007957390086406E-2</v>
      </c>
      <c r="K46" s="11" t="s">
        <v>24</v>
      </c>
      <c r="L46" s="11" t="s">
        <v>24</v>
      </c>
      <c r="M46" s="28">
        <f t="array" ref="M46">IFERROR(INDEX('GBD2016'!$H$2:$H$3313, MATCH(L46&amp;$L$29&amp;$L$3&amp;$B$4&amp;$B$2, 'GBD2016'!$D$2:$D$3313&amp;'GBD2016'!$C$2:$C$3313&amp;'GBD2016'!$E$2:$E$3313&amp;'GBD2016'!$F$2:$F$3313&amp;'GBD2016'!$A$2:$A$3313,0)),0)</f>
        <v>2364.9122872799999</v>
      </c>
      <c r="N46" s="25">
        <f t="array" ref="N46">IFERROR(INDEX('GBD2016'!$H$2:$H$3313, MATCH(L46&amp;$L$29&amp;$L$3&amp;$B$4&amp;$B$3, 'GBD2016'!$D$2:$D$3313&amp;'GBD2016'!$C$2:$C$3313&amp;'GBD2016'!$E$2:$E$3313&amp;'GBD2016'!$F$2:$F$3313&amp;'GBD2016'!$A$2:$A$3313,0)),0)</f>
        <v>317.40565890400001</v>
      </c>
      <c r="O46" s="25">
        <f t="shared" si="8"/>
        <v>0.1342145586587753</v>
      </c>
      <c r="P46" s="33">
        <f>IFERROR((O46/(1-YLDs_all_cause!N16)),0)</f>
        <v>0.15833523561451932</v>
      </c>
      <c r="R46" s="11" t="s">
        <v>24</v>
      </c>
      <c r="S46" s="11" t="s">
        <v>24</v>
      </c>
      <c r="T46" s="28">
        <f t="array" ref="T46">IFERROR(INDEX('GBD2016'!$H$2:$H$3313, MATCH(S46&amp;$S$29&amp;$S$3&amp;$B$4&amp;$B$2, 'GBD2016'!$D$2:$D$3313&amp;'GBD2016'!$C$2:$C$3313&amp;'GBD2016'!$E$2:$E$3313&amp;'GBD2016'!$F$2:$F$3313&amp;'GBD2016'!$A$2:$A$3313,0)),0)</f>
        <v>12763.837010900001</v>
      </c>
      <c r="U46" s="25">
        <f t="array" ref="U46">IFERROR(INDEX('GBD2016'!$H$2:$H$3313, MATCH(S46&amp;$S$29&amp;$S$3&amp;$B$4&amp;$B$3, 'GBD2016'!$D$2:$D$3313&amp;'GBD2016'!$C$2:$C$3313&amp;'GBD2016'!$E$2:$E$3313&amp;'GBD2016'!$F$2:$F$3313&amp;'GBD2016'!$A$2:$A$3313,0)),0)</f>
        <v>1047.3902252</v>
      </c>
      <c r="V46" s="25">
        <f t="shared" si="9"/>
        <v>8.205919774011175E-2</v>
      </c>
      <c r="W46" s="33">
        <f>IFERROR((V46/(1-YLDs_all_cause!N16)),0)</f>
        <v>9.6806654496788588E-2</v>
      </c>
      <c r="Y46" s="11" t="s">
        <v>24</v>
      </c>
      <c r="Z46" s="11" t="s">
        <v>24</v>
      </c>
      <c r="AA46" s="28">
        <f t="array" ref="AA46">IFERROR(INDEX('GBD2016'!$H$2:$H$3313, MATCH(Z46&amp;$Z$29&amp;$Z$3&amp;$B$4&amp;$B$2, 'GBD2016'!$D$2:$D$3313&amp;'GBD2016'!$C$2:$C$3313&amp;'GBD2016'!$E$2:$E$3313&amp;'GBD2016'!$F$2:$F$3313&amp;'GBD2016'!$A$2:$A$3313,0)),0)</f>
        <v>2569.5444960599998</v>
      </c>
      <c r="AB46" s="25">
        <f t="array" ref="AB46">IFERROR(INDEX('GBD2016'!$H$2:$H$3313, MATCH(Z46&amp;$Z$29&amp;$Z$3&amp;$B$4&amp;$B$3, 'GBD2016'!$D$2:$D$3313&amp;'GBD2016'!$C$2:$C$3313&amp;'GBD2016'!$E$2:$E$3313&amp;'GBD2016'!$F$2:$F$3313&amp;'GBD2016'!$A$2:$A$3313,0)),0)</f>
        <v>234.71757717200001</v>
      </c>
      <c r="AC46" s="25">
        <f t="shared" si="13"/>
        <v>9.1345986625996634E-2</v>
      </c>
      <c r="AD46" s="33">
        <f>IFERROR((AC46/(1-YLDs_all_cause!N16)),0)</f>
        <v>0.10776243992754254</v>
      </c>
      <c r="AF46" s="11" t="s">
        <v>24</v>
      </c>
      <c r="AG46" s="11" t="s">
        <v>24</v>
      </c>
      <c r="AH46" s="28">
        <f t="array" ref="AH46">IFERROR(INDEX('GBD2016'!$H$2:$H$3313, MATCH(AG46&amp;$Z$29&amp;$AG$3&amp;$B$4&amp;$B$2, 'GBD2016'!$D$2:$D$3313&amp;'GBD2016'!$C$2:$C$3313&amp;'GBD2016'!$E$2:$E$3313&amp;'GBD2016'!$F$2:$F$3313&amp;'GBD2016'!$A$2:$A$3313,0)),0)</f>
        <v>505.03790366499999</v>
      </c>
      <c r="AI46" s="25">
        <f t="array" ref="AI46">IFERROR(INDEX('GBD2016'!$H$2:$H$3313, MATCH(AG46&amp;$Z$29&amp;$AG$3&amp;$B$4&amp;$B$3, 'GBD2016'!$D$2:$D$3313&amp;'GBD2016'!$C$2:$C$3313&amp;'GBD2016'!$E$2:$E$3313&amp;'GBD2016'!$F$2:$F$3313&amp;'GBD2016'!$A$2:$A$3313,0)),0)</f>
        <v>45.818985009599999</v>
      </c>
      <c r="AJ46" s="25">
        <f t="shared" si="11"/>
        <v>9.0723853946599015E-2</v>
      </c>
      <c r="AK46" s="33">
        <f>IFERROR((AJ46/(1-YLDs_all_cause!N16)),0)</f>
        <v>0.10702849924807906</v>
      </c>
      <c r="AM46" s="53">
        <f t="shared" si="12"/>
        <v>1886.3488546606</v>
      </c>
      <c r="AN46" s="16"/>
    </row>
    <row r="47" spans="4:40" x14ac:dyDescent="0.25">
      <c r="D47" s="11" t="s">
        <v>25</v>
      </c>
      <c r="E47" s="11" t="s">
        <v>25</v>
      </c>
      <c r="F47" s="28">
        <f t="array" ref="F47">IFERROR(INDEX('GBD2016'!$H$2:$H$3313, MATCH(E47&amp;$E$29&amp;$E$3&amp;$B$4&amp;$B$2, 'GBD2016'!$D$2:$D$3313&amp;'GBD2016'!$C$2:$C$3313&amp;'GBD2016'!$E$2:$E$3313&amp;'GBD2016'!$F$2:$F$3313&amp;'GBD2016'!$A$2:$A$3313,0)),0)</f>
        <v>7606.5800972099996</v>
      </c>
      <c r="G47" s="25">
        <f t="array" ref="G47">IFERROR(INDEX('GBD2016'!$H$2:$H$3313, MATCH(E47&amp;$E$29&amp;$E$3&amp;$B$4&amp;$B$3, 'GBD2016'!$D$2:$D$3313&amp;'GBD2016'!$C$2:$C$3313&amp;'GBD2016'!$E$2:$E$3313&amp;'GBD2016'!$F$2:$F$3313&amp;'GBD2016'!$A$2:$A$3313,0)),0)</f>
        <v>322.103993946</v>
      </c>
      <c r="H47" s="25">
        <f t="shared" si="7"/>
        <v>4.234544168727597E-2</v>
      </c>
      <c r="I47" s="33">
        <f>IFERROR((H47/(1-YLDs_all_cause!N17)),0)</f>
        <v>5.0514015958255727E-2</v>
      </c>
      <c r="K47" s="11" t="s">
        <v>25</v>
      </c>
      <c r="L47" s="11" t="s">
        <v>25</v>
      </c>
      <c r="M47" s="28">
        <f t="array" ref="M47">IFERROR(INDEX('GBD2016'!$H$2:$H$3313, MATCH(L47&amp;$L$29&amp;$L$3&amp;$B$4&amp;$B$2, 'GBD2016'!$D$2:$D$3313&amp;'GBD2016'!$C$2:$C$3313&amp;'GBD2016'!$E$2:$E$3313&amp;'GBD2016'!$F$2:$F$3313&amp;'GBD2016'!$A$2:$A$3313,0)),0)</f>
        <v>2974.5676886299998</v>
      </c>
      <c r="N47" s="25">
        <f t="array" ref="N47">IFERROR(INDEX('GBD2016'!$H$2:$H$3313, MATCH(L47&amp;$L$29&amp;$L$3&amp;$B$4&amp;$B$3, 'GBD2016'!$D$2:$D$3313&amp;'GBD2016'!$C$2:$C$3313&amp;'GBD2016'!$E$2:$E$3313&amp;'GBD2016'!$F$2:$F$3313&amp;'GBD2016'!$A$2:$A$3313,0)),0)</f>
        <v>409.223030494</v>
      </c>
      <c r="O47" s="25">
        <f t="shared" si="8"/>
        <v>0.13757395135374323</v>
      </c>
      <c r="P47" s="33">
        <f>IFERROR((O47/(1-YLDs_all_cause!N17)),0)</f>
        <v>0.16411241676129343</v>
      </c>
      <c r="R47" s="11" t="s">
        <v>25</v>
      </c>
      <c r="S47" s="11" t="s">
        <v>25</v>
      </c>
      <c r="T47" s="28">
        <f t="array" ref="T47">IFERROR(INDEX('GBD2016'!$H$2:$H$3313, MATCH(S47&amp;$S$29&amp;$S$3&amp;$B$4&amp;$B$2, 'GBD2016'!$D$2:$D$3313&amp;'GBD2016'!$C$2:$C$3313&amp;'GBD2016'!$E$2:$E$3313&amp;'GBD2016'!$F$2:$F$3313&amp;'GBD2016'!$A$2:$A$3313,0)),0)</f>
        <v>14401.923079</v>
      </c>
      <c r="U47" s="25">
        <f t="array" ref="U47">IFERROR(INDEX('GBD2016'!$H$2:$H$3313, MATCH(S47&amp;$S$29&amp;$S$3&amp;$B$4&amp;$B$3, 'GBD2016'!$D$2:$D$3313&amp;'GBD2016'!$C$2:$C$3313&amp;'GBD2016'!$E$2:$E$3313&amp;'GBD2016'!$F$2:$F$3313&amp;'GBD2016'!$A$2:$A$3313,0)),0)</f>
        <v>1147.96818659</v>
      </c>
      <c r="V47" s="25">
        <f t="shared" si="9"/>
        <v>7.9709367998492972E-2</v>
      </c>
      <c r="W47" s="33">
        <f>IFERROR((V47/(1-YLDs_all_cause!N17)),0)</f>
        <v>9.5085565923102036E-2</v>
      </c>
      <c r="Y47" s="11" t="s">
        <v>25</v>
      </c>
      <c r="Z47" s="11" t="s">
        <v>25</v>
      </c>
      <c r="AA47" s="28">
        <f t="array" ref="AA47">IFERROR(INDEX('GBD2016'!$H$2:$H$3313, MATCH(Z47&amp;$Z$29&amp;$Z$3&amp;$B$4&amp;$B$2, 'GBD2016'!$D$2:$D$3313&amp;'GBD2016'!$C$2:$C$3313&amp;'GBD2016'!$E$2:$E$3313&amp;'GBD2016'!$F$2:$F$3313&amp;'GBD2016'!$A$2:$A$3313,0)),0)</f>
        <v>2578.3376750799998</v>
      </c>
      <c r="AB47" s="25">
        <f t="array" ref="AB47">IFERROR(INDEX('GBD2016'!$H$2:$H$3313, MATCH(Z47&amp;$Z$29&amp;$Z$3&amp;$B$4&amp;$B$3, 'GBD2016'!$D$2:$D$3313&amp;'GBD2016'!$C$2:$C$3313&amp;'GBD2016'!$E$2:$E$3313&amp;'GBD2016'!$F$2:$F$3313&amp;'GBD2016'!$A$2:$A$3313,0)),0)</f>
        <v>236.36025124099999</v>
      </c>
      <c r="AC47" s="25">
        <f t="shared" si="13"/>
        <v>9.1671565569341598E-2</v>
      </c>
      <c r="AD47" s="33">
        <f>IFERROR((AC47/(1-YLDs_all_cause!N17)),0)</f>
        <v>0.10935531054997705</v>
      </c>
      <c r="AF47" s="11" t="s">
        <v>25</v>
      </c>
      <c r="AG47" s="11" t="s">
        <v>25</v>
      </c>
      <c r="AH47" s="28">
        <f t="array" ref="AH47">IFERROR(INDEX('GBD2016'!$H$2:$H$3313, MATCH(AG47&amp;$Z$29&amp;$AG$3&amp;$B$4&amp;$B$2, 'GBD2016'!$D$2:$D$3313&amp;'GBD2016'!$C$2:$C$3313&amp;'GBD2016'!$E$2:$E$3313&amp;'GBD2016'!$F$2:$F$3313&amp;'GBD2016'!$A$2:$A$3313,0)),0)</f>
        <v>644.95617477899998</v>
      </c>
      <c r="AI47" s="25">
        <f t="array" ref="AI47">IFERROR(INDEX('GBD2016'!$H$2:$H$3313, MATCH(AG47&amp;$Z$29&amp;$AG$3&amp;$B$4&amp;$B$3, 'GBD2016'!$D$2:$D$3313&amp;'GBD2016'!$C$2:$C$3313&amp;'GBD2016'!$E$2:$E$3313&amp;'GBD2016'!$F$2:$F$3313&amp;'GBD2016'!$A$2:$A$3313,0)),0)</f>
        <v>58.395621674300003</v>
      </c>
      <c r="AJ47" s="25">
        <f t="shared" si="11"/>
        <v>9.0541999530913533E-2</v>
      </c>
      <c r="AK47" s="33">
        <f>IFERROR((AJ47/(1-YLDs_all_cause!N17)),0)</f>
        <v>0.10800784752639017</v>
      </c>
      <c r="AM47" s="53">
        <f t="shared" si="12"/>
        <v>2174.0510839453</v>
      </c>
      <c r="AN47" s="16"/>
    </row>
    <row r="48" spans="4:40" x14ac:dyDescent="0.25">
      <c r="D48" s="11" t="s">
        <v>26</v>
      </c>
      <c r="E48" s="11" t="s">
        <v>26</v>
      </c>
      <c r="F48" s="28">
        <f t="array" ref="F48">IFERROR(INDEX('GBD2016'!$H$2:$H$3313, MATCH(E48&amp;$E$29&amp;$E$3&amp;$B$4&amp;$B$2, 'GBD2016'!$D$2:$D$3313&amp;'GBD2016'!$C$2:$C$3313&amp;'GBD2016'!$E$2:$E$3313&amp;'GBD2016'!$F$2:$F$3313&amp;'GBD2016'!$A$2:$A$3313,0)),0)</f>
        <v>10697.0555062</v>
      </c>
      <c r="G48" s="25">
        <f t="array" ref="G48">IFERROR(INDEX('GBD2016'!$H$2:$H$3313, MATCH(E48&amp;$E$29&amp;$E$3&amp;$B$4&amp;$B$3, 'GBD2016'!$D$2:$D$3313&amp;'GBD2016'!$C$2:$C$3313&amp;'GBD2016'!$E$2:$E$3313&amp;'GBD2016'!$F$2:$F$3313&amp;'GBD2016'!$A$2:$A$3313,0)),0)</f>
        <v>488.75864757800002</v>
      </c>
      <c r="H48" s="25">
        <f t="shared" si="7"/>
        <v>4.5690951803953536E-2</v>
      </c>
      <c r="I48" s="33">
        <f>IFERROR((H48/(1-YLDs_all_cause!N18)),0)</f>
        <v>5.561880103667264E-2</v>
      </c>
      <c r="K48" s="11" t="s">
        <v>26</v>
      </c>
      <c r="L48" s="11" t="s">
        <v>26</v>
      </c>
      <c r="M48" s="28">
        <f t="array" ref="M48">IFERROR(INDEX('GBD2016'!$H$2:$H$3313, MATCH(L48&amp;$L$29&amp;$L$3&amp;$B$4&amp;$B$2, 'GBD2016'!$D$2:$D$3313&amp;'GBD2016'!$C$2:$C$3313&amp;'GBD2016'!$E$2:$E$3313&amp;'GBD2016'!$F$2:$F$3313&amp;'GBD2016'!$A$2:$A$3313,0)),0)</f>
        <v>3750.0496103099999</v>
      </c>
      <c r="N48" s="25">
        <f t="array" ref="N48">IFERROR(INDEX('GBD2016'!$H$2:$H$3313, MATCH(L48&amp;$L$29&amp;$L$3&amp;$B$4&amp;$B$3, 'GBD2016'!$D$2:$D$3313&amp;'GBD2016'!$C$2:$C$3313&amp;'GBD2016'!$E$2:$E$3313&amp;'GBD2016'!$F$2:$F$3313&amp;'GBD2016'!$A$2:$A$3313,0)),0)</f>
        <v>529.267028482</v>
      </c>
      <c r="O48" s="25">
        <f t="shared" si="8"/>
        <v>0.14113600711491597</v>
      </c>
      <c r="P48" s="33">
        <f>IFERROR((O48/(1-YLDs_all_cause!N18)),0)</f>
        <v>0.1718024070173933</v>
      </c>
      <c r="R48" s="11" t="s">
        <v>26</v>
      </c>
      <c r="S48" s="11" t="s">
        <v>26</v>
      </c>
      <c r="T48" s="28">
        <f t="array" ref="T48">IFERROR(INDEX('GBD2016'!$H$2:$H$3313, MATCH(S48&amp;$S$29&amp;$S$3&amp;$B$4&amp;$B$2, 'GBD2016'!$D$2:$D$3313&amp;'GBD2016'!$C$2:$C$3313&amp;'GBD2016'!$E$2:$E$3313&amp;'GBD2016'!$F$2:$F$3313&amp;'GBD2016'!$A$2:$A$3313,0)),0)</f>
        <v>15426.4325826</v>
      </c>
      <c r="U48" s="25">
        <f t="array" ref="U48">IFERROR(INDEX('GBD2016'!$H$2:$H$3313, MATCH(S48&amp;$S$29&amp;$S$3&amp;$B$4&amp;$B$3, 'GBD2016'!$D$2:$D$3313&amp;'GBD2016'!$C$2:$C$3313&amp;'GBD2016'!$E$2:$E$3313&amp;'GBD2016'!$F$2:$F$3313&amp;'GBD2016'!$A$2:$A$3313,0)),0)</f>
        <v>1187.9798964700001</v>
      </c>
      <c r="V48" s="25">
        <f t="shared" si="9"/>
        <v>7.7009372718483418E-2</v>
      </c>
      <c r="W48" s="33">
        <f>IFERROR((V48/(1-YLDs_all_cause!N18)),0)</f>
        <v>9.3742170168967284E-2</v>
      </c>
      <c r="Y48" s="11" t="s">
        <v>26</v>
      </c>
      <c r="Z48" s="11" t="s">
        <v>26</v>
      </c>
      <c r="AA48" s="28">
        <f t="array" ref="AA48">IFERROR(INDEX('GBD2016'!$H$2:$H$3313, MATCH(Z48&amp;$Z$29&amp;$Z$3&amp;$B$4&amp;$B$2, 'GBD2016'!$D$2:$D$3313&amp;'GBD2016'!$C$2:$C$3313&amp;'GBD2016'!$E$2:$E$3313&amp;'GBD2016'!$F$2:$F$3313&amp;'GBD2016'!$A$2:$A$3313,0)),0)</f>
        <v>2447.4987164700001</v>
      </c>
      <c r="AB48" s="25">
        <f t="array" ref="AB48">IFERROR(INDEX('GBD2016'!$H$2:$H$3313, MATCH(Z48&amp;$Z$29&amp;$Z$3&amp;$B$4&amp;$B$3, 'GBD2016'!$D$2:$D$3313&amp;'GBD2016'!$C$2:$C$3313&amp;'GBD2016'!$E$2:$E$3313&amp;'GBD2016'!$F$2:$F$3313&amp;'GBD2016'!$A$2:$A$3313,0)),0)</f>
        <v>226.322889438</v>
      </c>
      <c r="AC48" s="25">
        <f t="shared" si="13"/>
        <v>9.2471096272697118E-2</v>
      </c>
      <c r="AD48" s="33">
        <f>IFERROR((AC48/(1-YLDs_all_cause!N18)),0)</f>
        <v>0.11256345736245131</v>
      </c>
      <c r="AF48" s="11" t="s">
        <v>26</v>
      </c>
      <c r="AG48" s="11" t="s">
        <v>26</v>
      </c>
      <c r="AH48" s="28">
        <f t="array" ref="AH48">IFERROR(INDEX('GBD2016'!$H$2:$H$3313, MATCH(AG48&amp;$Z$29&amp;$AG$3&amp;$B$4&amp;$B$2, 'GBD2016'!$D$2:$D$3313&amp;'GBD2016'!$C$2:$C$3313&amp;'GBD2016'!$E$2:$E$3313&amp;'GBD2016'!$F$2:$F$3313&amp;'GBD2016'!$A$2:$A$3313,0)),0)</f>
        <v>845.70642373700002</v>
      </c>
      <c r="AI48" s="25">
        <f t="array" ref="AI48">IFERROR(INDEX('GBD2016'!$H$2:$H$3313, MATCH(AG48&amp;$Z$29&amp;$AG$3&amp;$B$4&amp;$B$3, 'GBD2016'!$D$2:$D$3313&amp;'GBD2016'!$C$2:$C$3313&amp;'GBD2016'!$E$2:$E$3313&amp;'GBD2016'!$F$2:$F$3313&amp;'GBD2016'!$A$2:$A$3313,0)),0)</f>
        <v>76.402511133399997</v>
      </c>
      <c r="AJ48" s="25">
        <f t="shared" si="11"/>
        <v>9.0341646922573043E-2</v>
      </c>
      <c r="AK48" s="33">
        <f>IFERROR((AJ48/(1-YLDs_all_cause!N18)),0)</f>
        <v>0.1099713157010037</v>
      </c>
      <c r="AM48" s="53">
        <f t="shared" si="12"/>
        <v>2508.7309731013997</v>
      </c>
      <c r="AN48" s="16"/>
    </row>
    <row r="49" spans="4:40" x14ac:dyDescent="0.25">
      <c r="D49" s="11" t="s">
        <v>27</v>
      </c>
      <c r="E49" s="11" t="s">
        <v>27</v>
      </c>
      <c r="F49" s="28">
        <f t="array" ref="F49">IFERROR(INDEX('GBD2016'!$H$2:$H$3313, MATCH(E49&amp;$E$29&amp;$E$3&amp;$B$4&amp;$B$2, 'GBD2016'!$D$2:$D$3313&amp;'GBD2016'!$C$2:$C$3313&amp;'GBD2016'!$E$2:$E$3313&amp;'GBD2016'!$F$2:$F$3313&amp;'GBD2016'!$A$2:$A$3313,0)),0)</f>
        <v>10551.2148665</v>
      </c>
      <c r="G49" s="25">
        <f t="array" ref="G49">IFERROR(INDEX('GBD2016'!$H$2:$H$3313, MATCH(E49&amp;$E$29&amp;$E$3&amp;$B$4&amp;$B$3, 'GBD2016'!$D$2:$D$3313&amp;'GBD2016'!$C$2:$C$3313&amp;'GBD2016'!$E$2:$E$3313&amp;'GBD2016'!$F$2:$F$3313&amp;'GBD2016'!$A$2:$A$3313,0)),0)</f>
        <v>490.32660371899999</v>
      </c>
      <c r="H49" s="25">
        <f t="shared" si="7"/>
        <v>4.6471104031421247E-2</v>
      </c>
      <c r="I49" s="33">
        <f>IFERROR((H49/(1-YLDs_all_cause!N19)),0)</f>
        <v>5.7921181136550683E-2</v>
      </c>
      <c r="K49" s="11" t="s">
        <v>27</v>
      </c>
      <c r="L49" s="11" t="s">
        <v>27</v>
      </c>
      <c r="M49" s="28">
        <f t="array" ref="M49">IFERROR(INDEX('GBD2016'!$H$2:$H$3313, MATCH(L49&amp;$L$29&amp;$L$3&amp;$B$4&amp;$B$2, 'GBD2016'!$D$2:$D$3313&amp;'GBD2016'!$C$2:$C$3313&amp;'GBD2016'!$E$2:$E$3313&amp;'GBD2016'!$F$2:$F$3313&amp;'GBD2016'!$A$2:$A$3313,0)),0)</f>
        <v>3558.9079637999998</v>
      </c>
      <c r="N49" s="25">
        <f t="array" ref="N49">IFERROR(INDEX('GBD2016'!$H$2:$H$3313, MATCH(L49&amp;$L$29&amp;$L$3&amp;$B$4&amp;$B$3, 'GBD2016'!$D$2:$D$3313&amp;'GBD2016'!$C$2:$C$3313&amp;'GBD2016'!$E$2:$E$3313&amp;'GBD2016'!$F$2:$F$3313&amp;'GBD2016'!$A$2:$A$3313,0)),0)</f>
        <v>545.480672873</v>
      </c>
      <c r="O49" s="25">
        <f t="shared" si="8"/>
        <v>0.15327192454018021</v>
      </c>
      <c r="P49" s="33">
        <f>IFERROR((O49/(1-YLDs_all_cause!N19)),0)</f>
        <v>0.19103679780099245</v>
      </c>
      <c r="R49" s="11" t="s">
        <v>27</v>
      </c>
      <c r="S49" s="11" t="s">
        <v>27</v>
      </c>
      <c r="T49" s="28">
        <f t="array" ref="T49">IFERROR(INDEX('GBD2016'!$H$2:$H$3313, MATCH(S49&amp;$S$29&amp;$S$3&amp;$B$4&amp;$B$2, 'GBD2016'!$D$2:$D$3313&amp;'GBD2016'!$C$2:$C$3313&amp;'GBD2016'!$E$2:$E$3313&amp;'GBD2016'!$F$2:$F$3313&amp;'GBD2016'!$A$2:$A$3313,0)),0)</f>
        <v>12020.896706</v>
      </c>
      <c r="U49" s="25">
        <f t="array" ref="U49">IFERROR(INDEX('GBD2016'!$H$2:$H$3313, MATCH(S49&amp;$S$29&amp;$S$3&amp;$B$4&amp;$B$3, 'GBD2016'!$D$2:$D$3313&amp;'GBD2016'!$C$2:$C$3313&amp;'GBD2016'!$E$2:$E$3313&amp;'GBD2016'!$F$2:$F$3313&amp;'GBD2016'!$A$2:$A$3313,0)),0)</f>
        <v>916.48876981399997</v>
      </c>
      <c r="V49" s="25">
        <f t="shared" si="9"/>
        <v>7.624129815178865E-2</v>
      </c>
      <c r="W49" s="33">
        <f>IFERROR((V49/(1-YLDs_all_cause!N19)),0)</f>
        <v>9.5026492965384818E-2</v>
      </c>
      <c r="Y49" s="11" t="s">
        <v>27</v>
      </c>
      <c r="Z49" s="11" t="s">
        <v>27</v>
      </c>
      <c r="AA49" s="28">
        <f t="array" ref="AA49">IFERROR(INDEX('GBD2016'!$H$2:$H$3313, MATCH(Z49&amp;$Z$29&amp;$Z$3&amp;$B$4&amp;$B$2, 'GBD2016'!$D$2:$D$3313&amp;'GBD2016'!$C$2:$C$3313&amp;'GBD2016'!$E$2:$E$3313&amp;'GBD2016'!$F$2:$F$3313&amp;'GBD2016'!$A$2:$A$3313,0)),0)</f>
        <v>1747.58296619</v>
      </c>
      <c r="AB49" s="25">
        <f t="array" ref="AB49">IFERROR(INDEX('GBD2016'!$H$2:$H$3313, MATCH(Z49&amp;$Z$29&amp;$Z$3&amp;$B$4&amp;$B$3, 'GBD2016'!$D$2:$D$3313&amp;'GBD2016'!$C$2:$C$3313&amp;'GBD2016'!$E$2:$E$3313&amp;'GBD2016'!$F$2:$F$3313&amp;'GBD2016'!$A$2:$A$3313,0)),0)</f>
        <v>163.835159401</v>
      </c>
      <c r="AC49" s="25">
        <f t="shared" si="13"/>
        <v>9.3749574452642939E-2</v>
      </c>
      <c r="AD49" s="33">
        <f>IFERROR((AC49/(1-YLDs_all_cause!N19)),0)</f>
        <v>0.11684865674106958</v>
      </c>
      <c r="AF49" s="11" t="s">
        <v>27</v>
      </c>
      <c r="AG49" s="11" t="s">
        <v>27</v>
      </c>
      <c r="AH49" s="28">
        <f t="array" ref="AH49">IFERROR(INDEX('GBD2016'!$H$2:$H$3313, MATCH(AG49&amp;$Z$29&amp;$AG$3&amp;$B$4&amp;$B$2, 'GBD2016'!$D$2:$D$3313&amp;'GBD2016'!$C$2:$C$3313&amp;'GBD2016'!$E$2:$E$3313&amp;'GBD2016'!$F$2:$F$3313&amp;'GBD2016'!$A$2:$A$3313,0)),0)</f>
        <v>768.38927579899996</v>
      </c>
      <c r="AI49" s="25">
        <f t="array" ref="AI49">IFERROR(INDEX('GBD2016'!$H$2:$H$3313, MATCH(AG49&amp;$Z$29&amp;$AG$3&amp;$B$4&amp;$B$3, 'GBD2016'!$D$2:$D$3313&amp;'GBD2016'!$C$2:$C$3313&amp;'GBD2016'!$E$2:$E$3313&amp;'GBD2016'!$F$2:$F$3313&amp;'GBD2016'!$A$2:$A$3313,0)),0)</f>
        <v>69.785845368799997</v>
      </c>
      <c r="AJ49" s="25">
        <f t="shared" si="11"/>
        <v>9.0820951784151407E-2</v>
      </c>
      <c r="AK49" s="33">
        <f>IFERROR((AJ49/(1-YLDs_all_cause!N19)),0)</f>
        <v>0.11319844683971642</v>
      </c>
      <c r="AM49" s="53">
        <f t="shared" si="12"/>
        <v>2185.9170511758002</v>
      </c>
      <c r="AN49" s="16"/>
    </row>
    <row r="50" spans="4:40" x14ac:dyDescent="0.25">
      <c r="D50" s="11" t="s">
        <v>28</v>
      </c>
      <c r="E50" s="11" t="s">
        <v>28</v>
      </c>
      <c r="F50" s="28">
        <f t="array" ref="F50">IFERROR(INDEX('GBD2016'!$H$2:$H$3313, MATCH(E50&amp;$E$29&amp;$E$3&amp;$B$4&amp;$B$2, 'GBD2016'!$D$2:$D$3313&amp;'GBD2016'!$C$2:$C$3313&amp;'GBD2016'!$E$2:$E$3313&amp;'GBD2016'!$F$2:$F$3313&amp;'GBD2016'!$A$2:$A$3313,0)),0)</f>
        <v>12948.0952588</v>
      </c>
      <c r="G50" s="25">
        <f t="array" ref="G50">IFERROR(INDEX('GBD2016'!$H$2:$H$3313, MATCH(E50&amp;$E$29&amp;$E$3&amp;$B$4&amp;$B$3, 'GBD2016'!$D$2:$D$3313&amp;'GBD2016'!$C$2:$C$3313&amp;'GBD2016'!$E$2:$E$3313&amp;'GBD2016'!$F$2:$F$3313&amp;'GBD2016'!$A$2:$A$3313,0)),0)</f>
        <v>554.87632791600004</v>
      </c>
      <c r="H50" s="25">
        <f t="shared" si="7"/>
        <v>4.2853896022960268E-2</v>
      </c>
      <c r="I50" s="33">
        <f>IFERROR((H50/(1-YLDs_all_cause!N20)),0)</f>
        <v>5.4704181533320503E-2</v>
      </c>
      <c r="K50" s="11" t="s">
        <v>28</v>
      </c>
      <c r="L50" s="11" t="s">
        <v>28</v>
      </c>
      <c r="M50" s="28">
        <f t="array" ref="M50">IFERROR(INDEX('GBD2016'!$H$2:$H$3313, MATCH(L50&amp;$L$29&amp;$L$3&amp;$B$4&amp;$B$2, 'GBD2016'!$D$2:$D$3313&amp;'GBD2016'!$C$2:$C$3313&amp;'GBD2016'!$E$2:$E$3313&amp;'GBD2016'!$F$2:$F$3313&amp;'GBD2016'!$A$2:$A$3313,0)),0)</f>
        <v>4370.0342019500004</v>
      </c>
      <c r="N50" s="25">
        <f t="array" ref="N50">IFERROR(INDEX('GBD2016'!$H$2:$H$3313, MATCH(L50&amp;$L$29&amp;$L$3&amp;$B$4&amp;$B$3, 'GBD2016'!$D$2:$D$3313&amp;'GBD2016'!$C$2:$C$3313&amp;'GBD2016'!$E$2:$E$3313&amp;'GBD2016'!$F$2:$F$3313&amp;'GBD2016'!$A$2:$A$3313,0)),0)</f>
        <v>741.90106949699998</v>
      </c>
      <c r="O50" s="25">
        <f t="shared" si="8"/>
        <v>0.16977008307302224</v>
      </c>
      <c r="P50" s="33">
        <f>IFERROR((O50/(1-YLDs_all_cause!N20)),0)</f>
        <v>0.21671619864802139</v>
      </c>
      <c r="R50" s="11" t="s">
        <v>28</v>
      </c>
      <c r="S50" s="11" t="s">
        <v>28</v>
      </c>
      <c r="T50" s="28">
        <f t="array" ref="T50">IFERROR(INDEX('GBD2016'!$H$2:$H$3313, MATCH(S50&amp;$S$29&amp;$S$3&amp;$B$4&amp;$B$2, 'GBD2016'!$D$2:$D$3313&amp;'GBD2016'!$C$2:$C$3313&amp;'GBD2016'!$E$2:$E$3313&amp;'GBD2016'!$F$2:$F$3313&amp;'GBD2016'!$A$2:$A$3313,0)),0)</f>
        <v>11483.1617004</v>
      </c>
      <c r="U50" s="25">
        <f t="array" ref="U50">IFERROR(INDEX('GBD2016'!$H$2:$H$3313, MATCH(S50&amp;$S$29&amp;$S$3&amp;$B$4&amp;$B$3, 'GBD2016'!$D$2:$D$3313&amp;'GBD2016'!$C$2:$C$3313&amp;'GBD2016'!$E$2:$E$3313&amp;'GBD2016'!$F$2:$F$3313&amp;'GBD2016'!$A$2:$A$3313,0)),0)</f>
        <v>889.30223056499995</v>
      </c>
      <c r="V50" s="25">
        <f t="shared" si="9"/>
        <v>7.7444022279510555E-2</v>
      </c>
      <c r="W50" s="33">
        <f>IFERROR((V50/(1-YLDs_all_cause!N20)),0)</f>
        <v>9.885943278480501E-2</v>
      </c>
      <c r="Y50" s="11" t="s">
        <v>28</v>
      </c>
      <c r="Z50" s="11" t="s">
        <v>28</v>
      </c>
      <c r="AA50" s="28">
        <f t="array" ref="AA50">IFERROR(INDEX('GBD2016'!$H$2:$H$3313, MATCH(Z50&amp;$Z$29&amp;$Z$3&amp;$B$4&amp;$B$2, 'GBD2016'!$D$2:$D$3313&amp;'GBD2016'!$C$2:$C$3313&amp;'GBD2016'!$E$2:$E$3313&amp;'GBD2016'!$F$2:$F$3313&amp;'GBD2016'!$A$2:$A$3313,0)),0)</f>
        <v>1672.03451006</v>
      </c>
      <c r="AB50" s="25">
        <f t="array" ref="AB50">IFERROR(INDEX('GBD2016'!$H$2:$H$3313, MATCH(Z50&amp;$Z$29&amp;$Z$3&amp;$B$4&amp;$B$3, 'GBD2016'!$D$2:$D$3313&amp;'GBD2016'!$C$2:$C$3313&amp;'GBD2016'!$E$2:$E$3313&amp;'GBD2016'!$F$2:$F$3313&amp;'GBD2016'!$A$2:$A$3313,0)),0)</f>
        <v>160.62293973000001</v>
      </c>
      <c r="AC50" s="25">
        <f t="shared" si="13"/>
        <v>9.6064368745736081E-2</v>
      </c>
      <c r="AD50" s="33">
        <f>IFERROR((AC50/(1-YLDs_all_cause!N20)),0)</f>
        <v>0.12262881918449134</v>
      </c>
      <c r="AF50" s="11" t="s">
        <v>28</v>
      </c>
      <c r="AG50" s="11" t="s">
        <v>28</v>
      </c>
      <c r="AH50" s="28">
        <f t="array" ref="AH50">IFERROR(INDEX('GBD2016'!$H$2:$H$3313, MATCH(AG50&amp;$Z$29&amp;$AG$3&amp;$B$4&amp;$B$2, 'GBD2016'!$D$2:$D$3313&amp;'GBD2016'!$C$2:$C$3313&amp;'GBD2016'!$E$2:$E$3313&amp;'GBD2016'!$F$2:$F$3313&amp;'GBD2016'!$A$2:$A$3313,0)),0)</f>
        <v>903.68540553000003</v>
      </c>
      <c r="AI50" s="25">
        <f t="array" ref="AI50">IFERROR(INDEX('GBD2016'!$H$2:$H$3313, MATCH(AG50&amp;$Z$29&amp;$AG$3&amp;$B$4&amp;$B$3, 'GBD2016'!$D$2:$D$3313&amp;'GBD2016'!$C$2:$C$3313&amp;'GBD2016'!$E$2:$E$3313&amp;'GBD2016'!$F$2:$F$3313&amp;'GBD2016'!$A$2:$A$3313,0)),0)</f>
        <v>82.898048768099997</v>
      </c>
      <c r="AJ50" s="25">
        <f t="shared" si="11"/>
        <v>9.173330482136241E-2</v>
      </c>
      <c r="AK50" s="33">
        <f>IFERROR((AJ50/(1-YLDs_all_cause!N20)),0)</f>
        <v>0.11710009649789099</v>
      </c>
      <c r="AM50" s="53">
        <f t="shared" si="12"/>
        <v>2429.6006164760997</v>
      </c>
      <c r="AN50" s="16"/>
    </row>
    <row r="51" spans="4:40" x14ac:dyDescent="0.25">
      <c r="D51" s="11" t="s">
        <v>147</v>
      </c>
      <c r="E51" s="11" t="s">
        <v>147</v>
      </c>
      <c r="F51" s="28">
        <f t="array" ref="F51">IFERROR(INDEX('GBD2016'!$H$2:$H$3313, MATCH(E51&amp;$E$29&amp;$E$3&amp;$B$4&amp;$B$2, 'GBD2016'!$D$2:$D$3313&amp;'GBD2016'!$C$2:$C$3313&amp;'GBD2016'!$E$2:$E$3313&amp;'GBD2016'!$F$2:$F$3313&amp;'GBD2016'!$A$2:$A$3313,0)),0)</f>
        <v>12514.368168200001</v>
      </c>
      <c r="G51" s="25">
        <f t="array" ref="G51">IFERROR(INDEX('GBD2016'!$H$2:$H$3313, MATCH(E51&amp;$E$29&amp;$E$3&amp;$B$4&amp;$B$3, 'GBD2016'!$D$2:$D$3313&amp;'GBD2016'!$C$2:$C$3313&amp;'GBD2016'!$E$2:$E$3313&amp;'GBD2016'!$F$2:$F$3313&amp;'GBD2016'!$A$2:$A$3313,0)),0)</f>
        <v>500.53251775899997</v>
      </c>
      <c r="H51" s="25">
        <f t="shared" si="7"/>
        <v>3.9996627159403275E-2</v>
      </c>
      <c r="I51" s="33">
        <f>IFERROR((H51/(1-YLDs_all_cause!N21)),0)</f>
        <v>5.2691751864360217E-2</v>
      </c>
      <c r="K51" s="11" t="s">
        <v>147</v>
      </c>
      <c r="L51" s="11" t="s">
        <v>147</v>
      </c>
      <c r="M51" s="28">
        <f t="array" ref="M51">IFERROR(INDEX('GBD2016'!$H$2:$H$3313, MATCH(L51&amp;$L$29&amp;$L$3&amp;$B$4&amp;$B$2, 'GBD2016'!$D$2:$D$3313&amp;'GBD2016'!$C$2:$C$3313&amp;'GBD2016'!$E$2:$E$3313&amp;'GBD2016'!$F$2:$F$3313&amp;'GBD2016'!$A$2:$A$3313,0)),0)</f>
        <v>4412.7572875400001</v>
      </c>
      <c r="N51" s="25">
        <f t="array" ref="N51">IFERROR(INDEX('GBD2016'!$H$2:$H$3313, MATCH(L51&amp;$L$29&amp;$L$3&amp;$B$4&amp;$B$3, 'GBD2016'!$D$2:$D$3313&amp;'GBD2016'!$C$2:$C$3313&amp;'GBD2016'!$E$2:$E$3313&amp;'GBD2016'!$F$2:$F$3313&amp;'GBD2016'!$A$2:$A$3313,0)),0)</f>
        <v>811.56987837600002</v>
      </c>
      <c r="O51" s="25">
        <f t="shared" si="8"/>
        <v>0.18391446107121598</v>
      </c>
      <c r="P51" s="33">
        <f>IFERROR((O51/(1-YLDs_all_cause!N21)),0)</f>
        <v>0.24228980879838344</v>
      </c>
      <c r="R51" s="11" t="s">
        <v>147</v>
      </c>
      <c r="S51" s="11" t="s">
        <v>147</v>
      </c>
      <c r="T51" s="28">
        <f t="array" ref="T51">IFERROR(INDEX('GBD2016'!$H$2:$H$3313, MATCH(S51&amp;$S$29&amp;$S$3&amp;$B$4&amp;$B$2, 'GBD2016'!$D$2:$D$3313&amp;'GBD2016'!$C$2:$C$3313&amp;'GBD2016'!$E$2:$E$3313&amp;'GBD2016'!$F$2:$F$3313&amp;'GBD2016'!$A$2:$A$3313,0)),0)</f>
        <v>9072.8606957600005</v>
      </c>
      <c r="U51" s="25">
        <f t="array" ref="U51">IFERROR(INDEX('GBD2016'!$H$2:$H$3313, MATCH(S51&amp;$S$29&amp;$S$3&amp;$B$4&amp;$B$3, 'GBD2016'!$D$2:$D$3313&amp;'GBD2016'!$C$2:$C$3313&amp;'GBD2016'!$E$2:$E$3313&amp;'GBD2016'!$F$2:$F$3313&amp;'GBD2016'!$A$2:$A$3313,0)),0)</f>
        <v>711.43163280399995</v>
      </c>
      <c r="V51" s="25">
        <f t="shared" si="9"/>
        <v>7.8413155085305303E-2</v>
      </c>
      <c r="W51" s="33">
        <f>IFERROR((V51/(1-YLDs_all_cause!N21)),0)</f>
        <v>0.10330187328521091</v>
      </c>
      <c r="Y51" s="11" t="s">
        <v>147</v>
      </c>
      <c r="Z51" s="11" t="s">
        <v>147</v>
      </c>
      <c r="AA51" s="28">
        <f t="array" ref="AA51">IFERROR(INDEX('GBD2016'!$H$2:$H$3313, MATCH(Z51&amp;$Z$29&amp;$Z$3&amp;$B$4&amp;$B$2, 'GBD2016'!$D$2:$D$3313&amp;'GBD2016'!$C$2:$C$3313&amp;'GBD2016'!$E$2:$E$3313&amp;'GBD2016'!$F$2:$F$3313&amp;'GBD2016'!$A$2:$A$3313,0)),0)</f>
        <v>1380.09665922</v>
      </c>
      <c r="AB51" s="25">
        <f t="array" ref="AB51">IFERROR(INDEX('GBD2016'!$H$2:$H$3313, MATCH(Z51&amp;$Z$29&amp;$Z$3&amp;$B$4&amp;$B$3, 'GBD2016'!$D$2:$D$3313&amp;'GBD2016'!$C$2:$C$3313&amp;'GBD2016'!$E$2:$E$3313&amp;'GBD2016'!$F$2:$F$3313&amp;'GBD2016'!$A$2:$A$3313,0)),0)</f>
        <v>101.44961026599999</v>
      </c>
      <c r="AC51" s="25">
        <f t="shared" si="13"/>
        <v>7.3509061548875182E-2</v>
      </c>
      <c r="AD51" s="33">
        <f>IFERROR((AC51/(1-YLDs_all_cause!N21)),0)</f>
        <v>9.6841196520859374E-2</v>
      </c>
      <c r="AF51" s="11" t="s">
        <v>147</v>
      </c>
      <c r="AG51" s="11" t="s">
        <v>147</v>
      </c>
      <c r="AH51" s="28">
        <f t="array" ref="AH51">IFERROR(INDEX('GBD2016'!$H$2:$H$3313, MATCH(AG51&amp;$Z$29&amp;$AG$3&amp;$B$4&amp;$B$2, 'GBD2016'!$D$2:$D$3313&amp;'GBD2016'!$C$2:$C$3313&amp;'GBD2016'!$E$2:$E$3313&amp;'GBD2016'!$F$2:$F$3313&amp;'GBD2016'!$A$2:$A$3313,0)),0)</f>
        <v>1071.2785065600001</v>
      </c>
      <c r="AI51" s="25">
        <f t="array" ref="AI51">IFERROR(INDEX('GBD2016'!$H$2:$H$3313, MATCH(AG51&amp;$Z$29&amp;$AG$3&amp;$B$4&amp;$B$3, 'GBD2016'!$D$2:$D$3313&amp;'GBD2016'!$C$2:$C$3313&amp;'GBD2016'!$E$2:$E$3313&amp;'GBD2016'!$F$2:$F$3313&amp;'GBD2016'!$A$2:$A$3313,0)),0)</f>
        <v>65.382920728900004</v>
      </c>
      <c r="AJ51" s="25">
        <f t="shared" si="11"/>
        <v>6.1032607607196532E-2</v>
      </c>
      <c r="AK51" s="33">
        <f>IFERROR((AJ51/(1-YLDs_all_cause!N21)),0)</f>
        <v>8.0404655193961685E-2</v>
      </c>
      <c r="AM51" s="53">
        <f t="shared" si="12"/>
        <v>2190.3665599338997</v>
      </c>
      <c r="AN51" s="16"/>
    </row>
    <row r="52" spans="4:40" x14ac:dyDescent="0.25">
      <c r="D52" s="11" t="s">
        <v>148</v>
      </c>
      <c r="E52" s="11" t="s">
        <v>148</v>
      </c>
      <c r="F52" s="28">
        <f t="array" ref="F52">IFERROR(INDEX('GBD2016'!$H$2:$H$3313, MATCH(E52&amp;$E$29&amp;$E$3&amp;$B$4&amp;$B$2, 'GBD2016'!$D$2:$D$3313&amp;'GBD2016'!$C$2:$C$3313&amp;'GBD2016'!$E$2:$E$3313&amp;'GBD2016'!$F$2:$F$3313&amp;'GBD2016'!$A$2:$A$3313,0)),0)</f>
        <v>9910.3202959200007</v>
      </c>
      <c r="G52" s="25">
        <f t="array" ref="G52">IFERROR(INDEX('GBD2016'!$H$2:$H$3313, MATCH(E52&amp;$E$29&amp;$E$3&amp;$B$4&amp;$B$3, 'GBD2016'!$D$2:$D$3313&amp;'GBD2016'!$C$2:$C$3313&amp;'GBD2016'!$E$2:$E$3313&amp;'GBD2016'!$F$2:$F$3313&amp;'GBD2016'!$A$2:$A$3313,0)),0)</f>
        <v>410.31601402699999</v>
      </c>
      <c r="H52" s="25">
        <f t="shared" si="7"/>
        <v>4.140290139723575E-2</v>
      </c>
      <c r="I52" s="33">
        <f>IFERROR((H52/(1-YLDs_all_cause!N22)),0)</f>
        <v>5.6693011543416591E-2</v>
      </c>
      <c r="K52" s="11" t="s">
        <v>148</v>
      </c>
      <c r="L52" s="11" t="s">
        <v>148</v>
      </c>
      <c r="M52" s="28">
        <f t="array" ref="M52">IFERROR(INDEX('GBD2016'!$H$2:$H$3313, MATCH(L52&amp;$L$29&amp;$L$3&amp;$B$4&amp;$B$2, 'GBD2016'!$D$2:$D$3313&amp;'GBD2016'!$C$2:$C$3313&amp;'GBD2016'!$E$2:$E$3313&amp;'GBD2016'!$F$2:$F$3313&amp;'GBD2016'!$A$2:$A$3313,0)),0)</f>
        <v>3713.9055573800001</v>
      </c>
      <c r="N52" s="25">
        <f t="array" ref="N52">IFERROR(INDEX('GBD2016'!$H$2:$H$3313, MATCH(L52&amp;$L$29&amp;$L$3&amp;$B$4&amp;$B$3, 'GBD2016'!$D$2:$D$3313&amp;'GBD2016'!$C$2:$C$3313&amp;'GBD2016'!$E$2:$E$3313&amp;'GBD2016'!$F$2:$F$3313&amp;'GBD2016'!$A$2:$A$3313,0)),0)</f>
        <v>728.61279607500001</v>
      </c>
      <c r="O52" s="25">
        <f t="shared" si="8"/>
        <v>0.19618506308733516</v>
      </c>
      <c r="P52" s="33">
        <f>IFERROR((O52/(1-YLDs_all_cause!N22)),0)</f>
        <v>0.2686362953055938</v>
      </c>
      <c r="R52" s="11" t="s">
        <v>148</v>
      </c>
      <c r="S52" s="11" t="s">
        <v>148</v>
      </c>
      <c r="T52" s="28">
        <f t="array" ref="T52">IFERROR(INDEX('GBD2016'!$H$2:$H$3313, MATCH(S52&amp;$S$29&amp;$S$3&amp;$B$4&amp;$B$2, 'GBD2016'!$D$2:$D$3313&amp;'GBD2016'!$C$2:$C$3313&amp;'GBD2016'!$E$2:$E$3313&amp;'GBD2016'!$F$2:$F$3313&amp;'GBD2016'!$A$2:$A$3313,0)),0)</f>
        <v>6394.1696646199998</v>
      </c>
      <c r="U52" s="25">
        <f t="array" ref="U52">IFERROR(INDEX('GBD2016'!$H$2:$H$3313, MATCH(S52&amp;$S$29&amp;$S$3&amp;$B$4&amp;$B$3, 'GBD2016'!$D$2:$D$3313&amp;'GBD2016'!$C$2:$C$3313&amp;'GBD2016'!$E$2:$E$3313&amp;'GBD2016'!$F$2:$F$3313&amp;'GBD2016'!$A$2:$A$3313,0)),0)</f>
        <v>505.62946047499997</v>
      </c>
      <c r="V52" s="25">
        <f t="shared" si="9"/>
        <v>7.9076641220944072E-2</v>
      </c>
      <c r="W52" s="33">
        <f>IFERROR((V52/(1-YLDs_all_cause!N22)),0)</f>
        <v>0.10827968046347849</v>
      </c>
      <c r="Y52" s="11" t="s">
        <v>148</v>
      </c>
      <c r="Z52" s="11" t="s">
        <v>148</v>
      </c>
      <c r="AA52" s="28">
        <f t="array" ref="AA52">IFERROR(INDEX('GBD2016'!$H$2:$H$3313, MATCH(Z52&amp;$Z$29&amp;$Z$3&amp;$B$4&amp;$B$2, 'GBD2016'!$D$2:$D$3313&amp;'GBD2016'!$C$2:$C$3313&amp;'GBD2016'!$E$2:$E$3313&amp;'GBD2016'!$F$2:$F$3313&amp;'GBD2016'!$A$2:$A$3313,0)),0)</f>
        <v>1125.93129595</v>
      </c>
      <c r="AB52" s="25">
        <f t="array" ref="AB52">IFERROR(INDEX('GBD2016'!$H$2:$H$3313, MATCH(Z52&amp;$Z$29&amp;$Z$3&amp;$B$4&amp;$B$3, 'GBD2016'!$D$2:$D$3313&amp;'GBD2016'!$C$2:$C$3313&amp;'GBD2016'!$E$2:$E$3313&amp;'GBD2016'!$F$2:$F$3313&amp;'GBD2016'!$A$2:$A$3313,0)),0)</f>
        <v>123.326915034</v>
      </c>
      <c r="AC52" s="25">
        <f t="shared" si="13"/>
        <v>0.10953325080989369</v>
      </c>
      <c r="AD52" s="33">
        <f>IFERROR((AC52/(1-YLDs_all_cause!N22)),0)</f>
        <v>0.14998392970034319</v>
      </c>
      <c r="AF52" s="11" t="s">
        <v>148</v>
      </c>
      <c r="AG52" s="11" t="s">
        <v>148</v>
      </c>
      <c r="AH52" s="28">
        <f t="array" ref="AH52">IFERROR(INDEX('GBD2016'!$H$2:$H$3313, MATCH(AG52&amp;$Z$29&amp;$AG$3&amp;$B$4&amp;$B$2, 'GBD2016'!$D$2:$D$3313&amp;'GBD2016'!$C$2:$C$3313&amp;'GBD2016'!$E$2:$E$3313&amp;'GBD2016'!$F$2:$F$3313&amp;'GBD2016'!$A$2:$A$3313,0)),0)</f>
        <v>694.67379477999998</v>
      </c>
      <c r="AI52" s="25">
        <f t="array" ref="AI52">IFERROR(INDEX('GBD2016'!$H$2:$H$3313, MATCH(AG52&amp;$Z$29&amp;$AG$3&amp;$B$4&amp;$B$3, 'GBD2016'!$D$2:$D$3313&amp;'GBD2016'!$C$2:$C$3313&amp;'GBD2016'!$E$2:$E$3313&amp;'GBD2016'!$F$2:$F$3313&amp;'GBD2016'!$A$2:$A$3313,0)),0)</f>
        <v>71.6324681328</v>
      </c>
      <c r="AJ52" s="25">
        <f t="shared" si="11"/>
        <v>0.10311669832814936</v>
      </c>
      <c r="AK52" s="33">
        <f>IFERROR((AJ52/(1-YLDs_all_cause!N22)),0)</f>
        <v>0.1411977414951669</v>
      </c>
      <c r="AM52" s="53">
        <f t="shared" si="12"/>
        <v>1839.5176537437997</v>
      </c>
      <c r="AN52" s="16"/>
    </row>
    <row r="53" spans="4:40" x14ac:dyDescent="0.25">
      <c r="D53" s="11" t="s">
        <v>149</v>
      </c>
      <c r="E53" s="11" t="s">
        <v>149</v>
      </c>
      <c r="F53" s="28">
        <f t="array" ref="F53">IFERROR(INDEX('GBD2016'!$H$2:$H$3313, MATCH(E53&amp;$E$29&amp;$E$3&amp;$B$4&amp;$B$2, 'GBD2016'!$D$2:$D$3313&amp;'GBD2016'!$C$2:$C$3313&amp;'GBD2016'!$E$2:$E$3313&amp;'GBD2016'!$F$2:$F$3313&amp;'GBD2016'!$A$2:$A$3313,0)),0)</f>
        <v>5347.3320431700004</v>
      </c>
      <c r="G53" s="25">
        <f t="array" ref="G53">IFERROR(INDEX('GBD2016'!$H$2:$H$3313, MATCH(E53&amp;$E$29&amp;$E$3&amp;$B$4&amp;$B$3, 'GBD2016'!$D$2:$D$3313&amp;'GBD2016'!$C$2:$C$3313&amp;'GBD2016'!$E$2:$E$3313&amp;'GBD2016'!$F$2:$F$3313&amp;'GBD2016'!$A$2:$A$3313,0)),0)</f>
        <v>261.00523384100001</v>
      </c>
      <c r="H53" s="25">
        <f t="shared" si="7"/>
        <v>4.8810365942091587E-2</v>
      </c>
      <c r="I53" s="33">
        <f>IFERROR((H53/(1-YLDs_all_cause!N23)),0)</f>
        <v>6.9688176012802763E-2</v>
      </c>
      <c r="K53" s="11" t="s">
        <v>149</v>
      </c>
      <c r="L53" s="11" t="s">
        <v>149</v>
      </c>
      <c r="M53" s="28">
        <f t="array" ref="M53">IFERROR(INDEX('GBD2016'!$H$2:$H$3313, MATCH(L53&amp;$L$29&amp;$L$3&amp;$B$4&amp;$B$2, 'GBD2016'!$D$2:$D$3313&amp;'GBD2016'!$C$2:$C$3313&amp;'GBD2016'!$E$2:$E$3313&amp;'GBD2016'!$F$2:$F$3313&amp;'GBD2016'!$A$2:$A$3313,0)),0)</f>
        <v>2358.5398425200001</v>
      </c>
      <c r="N53" s="25">
        <f t="array" ref="N53">IFERROR(INDEX('GBD2016'!$H$2:$H$3313, MATCH(L53&amp;$L$29&amp;$L$3&amp;$B$4&amp;$B$3, 'GBD2016'!$D$2:$D$3313&amp;'GBD2016'!$C$2:$C$3313&amp;'GBD2016'!$E$2:$E$3313&amp;'GBD2016'!$F$2:$F$3313&amp;'GBD2016'!$A$2:$A$3313,0)),0)</f>
        <v>480.83841257199998</v>
      </c>
      <c r="O53" s="25">
        <f t="shared" si="8"/>
        <v>0.20387122740239336</v>
      </c>
      <c r="P53" s="33">
        <f>IFERROR((O53/(1-YLDs_all_cause!N23)),0)</f>
        <v>0.29107370340184996</v>
      </c>
      <c r="R53" s="11" t="s">
        <v>149</v>
      </c>
      <c r="S53" s="11" t="s">
        <v>149</v>
      </c>
      <c r="T53" s="28">
        <f t="array" ref="T53">IFERROR(INDEX('GBD2016'!$H$2:$H$3313, MATCH(S53&amp;$S$29&amp;$S$3&amp;$B$4&amp;$B$2, 'GBD2016'!$D$2:$D$3313&amp;'GBD2016'!$C$2:$C$3313&amp;'GBD2016'!$E$2:$E$3313&amp;'GBD2016'!$F$2:$F$3313&amp;'GBD2016'!$A$2:$A$3313,0)),0)</f>
        <v>3618.81632502</v>
      </c>
      <c r="U53" s="25">
        <f t="array" ref="U53">IFERROR(INDEX('GBD2016'!$H$2:$H$3313, MATCH(S53&amp;$S$29&amp;$S$3&amp;$B$4&amp;$B$3, 'GBD2016'!$D$2:$D$3313&amp;'GBD2016'!$C$2:$C$3313&amp;'GBD2016'!$E$2:$E$3313&amp;'GBD2016'!$F$2:$F$3313&amp;'GBD2016'!$A$2:$A$3313,0)),0)</f>
        <v>288.22360162299998</v>
      </c>
      <c r="V53" s="25">
        <f t="shared" si="9"/>
        <v>7.9645822207184566E-2</v>
      </c>
      <c r="W53" s="33">
        <f>IFERROR((V53/(1-YLDs_all_cause!N23)),0)</f>
        <v>0.11371297816622827</v>
      </c>
      <c r="Y53" s="11" t="s">
        <v>149</v>
      </c>
      <c r="Z53" s="11" t="s">
        <v>149</v>
      </c>
      <c r="AA53" s="28">
        <f t="array" ref="AA53">IFERROR(INDEX('GBD2016'!$H$2:$H$3313, MATCH(Z53&amp;$Z$29&amp;$Z$3&amp;$B$4&amp;$B$2, 'GBD2016'!$D$2:$D$3313&amp;'GBD2016'!$C$2:$C$3313&amp;'GBD2016'!$E$2:$E$3313&amp;'GBD2016'!$F$2:$F$3313&amp;'GBD2016'!$A$2:$A$3313,0)),0)</f>
        <v>768.36302505799995</v>
      </c>
      <c r="AB53" s="25">
        <f t="array" ref="AB53">IFERROR(INDEX('GBD2016'!$H$2:$H$3313, MATCH(Z53&amp;$Z$29&amp;$Z$3&amp;$B$4&amp;$B$3, 'GBD2016'!$D$2:$D$3313&amp;'GBD2016'!$C$2:$C$3313&amp;'GBD2016'!$E$2:$E$3313&amp;'GBD2016'!$F$2:$F$3313&amp;'GBD2016'!$A$2:$A$3313,0)),0)</f>
        <v>95.809598447400006</v>
      </c>
      <c r="AC53" s="25">
        <f t="shared" si="13"/>
        <v>0.12469314025120848</v>
      </c>
      <c r="AD53" s="33">
        <f>IFERROR((AC53/(1-YLDs_all_cause!N23)),0)</f>
        <v>0.17802852606605463</v>
      </c>
      <c r="AF53" s="11" t="s">
        <v>149</v>
      </c>
      <c r="AG53" s="11" t="s">
        <v>149</v>
      </c>
      <c r="AH53" s="28">
        <f t="array" ref="AH53">IFERROR(INDEX('GBD2016'!$H$2:$H$3313, MATCH(AG53&amp;$Z$29&amp;$AG$3&amp;$B$4&amp;$B$2, 'GBD2016'!$D$2:$D$3313&amp;'GBD2016'!$C$2:$C$3313&amp;'GBD2016'!$E$2:$E$3313&amp;'GBD2016'!$F$2:$F$3313&amp;'GBD2016'!$A$2:$A$3313,0)),0)</f>
        <v>503.031206193</v>
      </c>
      <c r="AI53" s="25">
        <f t="array" ref="AI53">IFERROR(INDEX('GBD2016'!$H$2:$H$3313, MATCH(AG53&amp;$Z$29&amp;$AG$3&amp;$B$4&amp;$B$3, 'GBD2016'!$D$2:$D$3313&amp;'GBD2016'!$C$2:$C$3313&amp;'GBD2016'!$E$2:$E$3313&amp;'GBD2016'!$F$2:$F$3313&amp;'GBD2016'!$A$2:$A$3313,0)),0)</f>
        <v>56.593990650999999</v>
      </c>
      <c r="AJ53" s="25">
        <f t="shared" si="11"/>
        <v>0.11250592399487509</v>
      </c>
      <c r="AK53" s="33">
        <f>IFERROR((AJ53/(1-YLDs_all_cause!N23)),0)</f>
        <v>0.16062843378678215</v>
      </c>
      <c r="AM53" s="53">
        <f t="shared" si="12"/>
        <v>1182.4708371344</v>
      </c>
      <c r="AN53" s="16"/>
    </row>
    <row r="54" spans="4:40" x14ac:dyDescent="0.25">
      <c r="D54" s="11" t="s">
        <v>150</v>
      </c>
      <c r="E54" s="11" t="s">
        <v>150</v>
      </c>
      <c r="F54" s="28">
        <f t="array" ref="F54">IFERROR(INDEX('GBD2016'!$H$2:$H$3313, MATCH(E54&amp;$E$29&amp;$E$3&amp;$B$4&amp;$B$2, 'GBD2016'!$D$2:$D$3313&amp;'GBD2016'!$C$2:$C$3313&amp;'GBD2016'!$E$2:$E$3313&amp;'GBD2016'!$F$2:$F$3313&amp;'GBD2016'!$A$2:$A$3313,0)),0)</f>
        <v>1217.01287217</v>
      </c>
      <c r="G54" s="25">
        <f t="array" ref="G54">IFERROR(INDEX('GBD2016'!$H$2:$H$3313, MATCH(E54&amp;$E$29&amp;$E$3&amp;$B$4&amp;$B$3, 'GBD2016'!$D$2:$D$3313&amp;'GBD2016'!$C$2:$C$3313&amp;'GBD2016'!$E$2:$E$3313&amp;'GBD2016'!$F$2:$F$3313&amp;'GBD2016'!$A$2:$A$3313,0)),0)</f>
        <v>80.813146594800003</v>
      </c>
      <c r="H54" s="25">
        <f t="shared" si="7"/>
        <v>6.640286922414039E-2</v>
      </c>
      <c r="I54" s="33">
        <f>IFERROR((H54/(1-YLDs_all_cause!N24)),0)</f>
        <v>9.7171564222287898E-2</v>
      </c>
      <c r="K54" s="11" t="s">
        <v>150</v>
      </c>
      <c r="L54" s="11" t="s">
        <v>150</v>
      </c>
      <c r="M54" s="28">
        <f t="array" ref="M54">IFERROR(INDEX('GBD2016'!$H$2:$H$3313, MATCH(L54&amp;$L$29&amp;$L$3&amp;$B$4&amp;$B$2, 'GBD2016'!$D$2:$D$3313&amp;'GBD2016'!$C$2:$C$3313&amp;'GBD2016'!$E$2:$E$3313&amp;'GBD2016'!$F$2:$F$3313&amp;'GBD2016'!$A$2:$A$3313,0)),0)</f>
        <v>709.95198571000003</v>
      </c>
      <c r="N54" s="25">
        <f t="array" ref="N54">IFERROR(INDEX('GBD2016'!$H$2:$H$3313, MATCH(L54&amp;$L$29&amp;$L$3&amp;$B$4&amp;$B$3, 'GBD2016'!$D$2:$D$3313&amp;'GBD2016'!$C$2:$C$3313&amp;'GBD2016'!$E$2:$E$3313&amp;'GBD2016'!$F$2:$F$3313&amp;'GBD2016'!$A$2:$A$3313,0)),0)</f>
        <v>152.89753246800001</v>
      </c>
      <c r="O54" s="25">
        <f t="shared" si="8"/>
        <v>0.21536320137916387</v>
      </c>
      <c r="P54" s="33">
        <f>IFERROR((O54/(1-YLDs_all_cause!N24)),0)</f>
        <v>0.31515474253520637</v>
      </c>
      <c r="R54" s="11" t="s">
        <v>150</v>
      </c>
      <c r="S54" s="11" t="s">
        <v>150</v>
      </c>
      <c r="T54" s="28">
        <f t="array" ref="T54">IFERROR(INDEX('GBD2016'!$H$2:$H$3313, MATCH(S54&amp;$S$29&amp;$S$3&amp;$B$4&amp;$B$2, 'GBD2016'!$D$2:$D$3313&amp;'GBD2016'!$C$2:$C$3313&amp;'GBD2016'!$E$2:$E$3313&amp;'GBD2016'!$F$2:$F$3313&amp;'GBD2016'!$A$2:$A$3313,0)),0)</f>
        <v>1010.5270851400001</v>
      </c>
      <c r="U54" s="25">
        <f t="array" ref="U54">IFERROR(INDEX('GBD2016'!$H$2:$H$3313, MATCH(S54&amp;$S$29&amp;$S$3&amp;$B$4&amp;$B$3, 'GBD2016'!$D$2:$D$3313&amp;'GBD2016'!$C$2:$C$3313&amp;'GBD2016'!$E$2:$E$3313&amp;'GBD2016'!$F$2:$F$3313&amp;'GBD2016'!$A$2:$A$3313,0)),0)</f>
        <v>81.6491091786</v>
      </c>
      <c r="V54" s="25">
        <f t="shared" si="9"/>
        <v>8.0798536109784921E-2</v>
      </c>
      <c r="W54" s="33">
        <f>IFERROR((V54/(1-YLDs_all_cause!N24)),0)</f>
        <v>0.11823766401052607</v>
      </c>
      <c r="Y54" s="11" t="s">
        <v>150</v>
      </c>
      <c r="Z54" s="11" t="s">
        <v>150</v>
      </c>
      <c r="AA54" s="28">
        <f t="array" ref="AA54">IFERROR(INDEX('GBD2016'!$H$2:$H$3313, MATCH(Z54&amp;$Z$29&amp;$Z$3&amp;$B$4&amp;$B$2, 'GBD2016'!$D$2:$D$3313&amp;'GBD2016'!$C$2:$C$3313&amp;'GBD2016'!$E$2:$E$3313&amp;'GBD2016'!$F$2:$F$3313&amp;'GBD2016'!$A$2:$A$3313,0)),0)</f>
        <v>295.80620778700001</v>
      </c>
      <c r="AB54" s="25">
        <f t="array" ref="AB54">IFERROR(INDEX('GBD2016'!$H$2:$H$3313, MATCH(Z54&amp;$Z$29&amp;$Z$3&amp;$B$4&amp;$B$3, 'GBD2016'!$D$2:$D$3313&amp;'GBD2016'!$C$2:$C$3313&amp;'GBD2016'!$E$2:$E$3313&amp;'GBD2016'!$F$2:$F$3313&amp;'GBD2016'!$A$2:$A$3313,0)),0)</f>
        <v>41.639554423699998</v>
      </c>
      <c r="AC54" s="25">
        <f t="shared" si="13"/>
        <v>0.14076633054869228</v>
      </c>
      <c r="AD54" s="33">
        <f>IFERROR((AC54/(1-YLDs_all_cause!N24)),0)</f>
        <v>0.20599237185183744</v>
      </c>
      <c r="AF54" s="11" t="s">
        <v>150</v>
      </c>
      <c r="AG54" s="11" t="s">
        <v>150</v>
      </c>
      <c r="AH54" s="28">
        <f t="array" ref="AH54">IFERROR(INDEX('GBD2016'!$H$2:$H$3313, MATCH(AG54&amp;$Z$29&amp;$AG$3&amp;$B$4&amp;$B$2, 'GBD2016'!$D$2:$D$3313&amp;'GBD2016'!$C$2:$C$3313&amp;'GBD2016'!$E$2:$E$3313&amp;'GBD2016'!$F$2:$F$3313&amp;'GBD2016'!$A$2:$A$3313,0)),0)</f>
        <v>178.805620382</v>
      </c>
      <c r="AI54" s="25">
        <f t="array" ref="AI54">IFERROR(INDEX('GBD2016'!$H$2:$H$3313, MATCH(AG54&amp;$Z$29&amp;$AG$3&amp;$B$4&amp;$B$3, 'GBD2016'!$D$2:$D$3313&amp;'GBD2016'!$C$2:$C$3313&amp;'GBD2016'!$E$2:$E$3313&amp;'GBD2016'!$F$2:$F$3313&amp;'GBD2016'!$A$2:$A$3313,0)),0)</f>
        <v>22.8353219223</v>
      </c>
      <c r="AJ54" s="25">
        <f t="shared" si="11"/>
        <v>0.12771031399077198</v>
      </c>
      <c r="AK54" s="33">
        <f>IFERROR((AJ54/(1-YLDs_all_cause!N24)),0)</f>
        <v>0.18688666804312329</v>
      </c>
      <c r="AM54" s="53">
        <f t="shared" si="12"/>
        <v>379.83466458740003</v>
      </c>
      <c r="AN54" s="16"/>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207"/>
  <sheetViews>
    <sheetView tabSelected="1" workbookViewId="0">
      <selection activeCell="E7" sqref="E7"/>
    </sheetView>
  </sheetViews>
  <sheetFormatPr defaultRowHeight="15" x14ac:dyDescent="0.25"/>
  <cols>
    <col min="5" max="5" width="10.42578125" customWidth="1"/>
    <col min="8" max="8" width="12.28515625" customWidth="1"/>
    <col min="11" max="11" width="13.5703125" customWidth="1"/>
    <col min="12" max="12" width="18.140625" customWidth="1"/>
    <col min="15" max="15" width="10.85546875" customWidth="1"/>
    <col min="16" max="16" width="12.42578125" customWidth="1"/>
    <col min="17" max="17" width="10.28515625" customWidth="1"/>
    <col min="18" max="18" width="10.140625" customWidth="1"/>
    <col min="19" max="19" width="10.5703125" customWidth="1"/>
    <col min="20" max="20" width="11.42578125" customWidth="1"/>
    <col min="21" max="21" width="11.140625" customWidth="1"/>
    <col min="25" max="25" width="11.85546875" bestFit="1" customWidth="1"/>
    <col min="26" max="26" width="12.140625" bestFit="1" customWidth="1"/>
    <col min="33" max="33" width="11.28515625" customWidth="1"/>
    <col min="34" max="34" width="11.7109375" customWidth="1"/>
    <col min="35" max="35" width="11.140625" customWidth="1"/>
    <col min="36" max="36" width="11.28515625" customWidth="1"/>
    <col min="37" max="37" width="12.140625" customWidth="1"/>
    <col min="38" max="38" width="10.7109375" customWidth="1"/>
    <col min="39" max="39" width="11.42578125" customWidth="1"/>
    <col min="50" max="50" width="9.7109375" customWidth="1"/>
    <col min="51" max="51" width="11.28515625" customWidth="1"/>
    <col min="52" max="52" width="10.28515625" customWidth="1"/>
    <col min="53" max="53" width="10.42578125" customWidth="1"/>
    <col min="54" max="54" width="10" customWidth="1"/>
    <col min="55" max="55" width="11.140625" customWidth="1"/>
    <col min="56" max="56" width="10" customWidth="1"/>
  </cols>
  <sheetData>
    <row r="1" spans="2:64" ht="15.75" thickBot="1" x14ac:dyDescent="0.3"/>
    <row r="2" spans="2:64" ht="34.5" customHeight="1" thickBot="1" x14ac:dyDescent="0.3">
      <c r="D2" s="163" t="s">
        <v>101</v>
      </c>
      <c r="E2" s="164"/>
      <c r="F2" s="164"/>
      <c r="G2" s="164"/>
      <c r="H2" s="165"/>
      <c r="K2" s="108"/>
      <c r="L2" s="130" t="s">
        <v>155</v>
      </c>
      <c r="N2" s="154" t="s">
        <v>154</v>
      </c>
      <c r="O2" s="155"/>
      <c r="P2" s="155"/>
      <c r="Q2" s="155"/>
      <c r="R2" s="155"/>
      <c r="S2" s="155"/>
      <c r="T2" s="155"/>
      <c r="U2" s="155"/>
      <c r="V2" s="155"/>
      <c r="W2" s="155"/>
      <c r="X2" s="155"/>
      <c r="Y2" s="155"/>
      <c r="Z2" s="156"/>
      <c r="AF2" s="154" t="s">
        <v>135</v>
      </c>
      <c r="AG2" s="155"/>
      <c r="AH2" s="155"/>
      <c r="AI2" s="155"/>
      <c r="AJ2" s="155"/>
      <c r="AK2" s="155"/>
      <c r="AL2" s="155"/>
      <c r="AM2" s="155"/>
      <c r="AN2" s="155"/>
      <c r="AO2" s="155"/>
      <c r="AP2" s="155"/>
      <c r="AQ2" s="155"/>
      <c r="AR2" s="156"/>
      <c r="AW2" s="154" t="s">
        <v>135</v>
      </c>
      <c r="AX2" s="155"/>
      <c r="AY2" s="155"/>
      <c r="AZ2" s="155"/>
      <c r="BA2" s="155"/>
      <c r="BB2" s="155"/>
      <c r="BC2" s="155"/>
      <c r="BD2" s="155"/>
      <c r="BE2" s="155"/>
      <c r="BF2" s="155"/>
      <c r="BG2" s="155"/>
      <c r="BH2" s="155"/>
      <c r="BI2" s="156"/>
    </row>
    <row r="3" spans="2:64" ht="45.75" thickBot="1" x14ac:dyDescent="0.3">
      <c r="B3" s="2"/>
      <c r="C3" s="15"/>
      <c r="D3" s="58" t="s">
        <v>45</v>
      </c>
      <c r="E3" s="59" t="s">
        <v>46</v>
      </c>
      <c r="F3" s="59" t="s">
        <v>47</v>
      </c>
      <c r="G3" s="59" t="s">
        <v>48</v>
      </c>
      <c r="H3" s="81" t="s">
        <v>35</v>
      </c>
      <c r="K3" s="82"/>
      <c r="L3" s="82"/>
      <c r="N3" s="11" t="s">
        <v>3</v>
      </c>
      <c r="O3" s="157" t="s">
        <v>107</v>
      </c>
      <c r="P3" s="157"/>
      <c r="Q3" s="157"/>
      <c r="R3" s="157"/>
      <c r="S3" s="157" t="s">
        <v>112</v>
      </c>
      <c r="T3" s="157"/>
      <c r="U3" s="157"/>
      <c r="V3" s="157"/>
      <c r="W3" s="157"/>
      <c r="X3" s="157"/>
      <c r="Y3" s="157"/>
      <c r="Z3" s="157"/>
      <c r="AF3" s="11" t="s">
        <v>10</v>
      </c>
      <c r="AG3" s="157" t="s">
        <v>107</v>
      </c>
      <c r="AH3" s="157"/>
      <c r="AI3" s="157"/>
      <c r="AJ3" s="157"/>
      <c r="AK3" s="157" t="s">
        <v>112</v>
      </c>
      <c r="AL3" s="157"/>
      <c r="AM3" s="157"/>
      <c r="AN3" s="157"/>
      <c r="AO3" s="157"/>
      <c r="AP3" s="157"/>
      <c r="AQ3" s="157"/>
      <c r="AR3" s="157"/>
      <c r="AW3" s="11" t="s">
        <v>3</v>
      </c>
      <c r="AX3" s="157" t="s">
        <v>107</v>
      </c>
      <c r="AY3" s="157"/>
      <c r="AZ3" s="157"/>
      <c r="BA3" s="157"/>
      <c r="BB3" s="157" t="s">
        <v>112</v>
      </c>
      <c r="BC3" s="157"/>
      <c r="BD3" s="157"/>
      <c r="BE3" s="157"/>
      <c r="BF3" s="157"/>
      <c r="BG3" s="157"/>
      <c r="BH3" s="157"/>
      <c r="BI3" s="157"/>
    </row>
    <row r="4" spans="2:64" ht="60.75" thickBot="1" x14ac:dyDescent="0.3">
      <c r="B4" s="4" t="s">
        <v>10</v>
      </c>
      <c r="C4" s="4">
        <v>0</v>
      </c>
      <c r="D4" s="35">
        <f>DWcalcs!I8</f>
        <v>6.4817592351625361E-2</v>
      </c>
      <c r="E4" s="35">
        <f>DWcalcs!P8</f>
        <v>0.12540618078110788</v>
      </c>
      <c r="F4" s="35">
        <f>DWcalcs!V8</f>
        <v>4.9015154479709382E-2</v>
      </c>
      <c r="G4" s="35"/>
      <c r="H4" s="35">
        <f>DWcalcs!AK8/AT5</f>
        <v>0</v>
      </c>
      <c r="K4" s="76"/>
      <c r="L4" s="86"/>
      <c r="M4" s="76"/>
      <c r="N4" s="11" t="s">
        <v>113</v>
      </c>
      <c r="O4" s="5" t="s">
        <v>103</v>
      </c>
      <c r="P4" s="97" t="s">
        <v>104</v>
      </c>
      <c r="Q4" s="5" t="s">
        <v>105</v>
      </c>
      <c r="R4" s="5" t="s">
        <v>106</v>
      </c>
      <c r="S4" s="5" t="s">
        <v>103</v>
      </c>
      <c r="T4" s="97" t="s">
        <v>104</v>
      </c>
      <c r="U4" s="5" t="s">
        <v>105</v>
      </c>
      <c r="V4" s="5" t="s">
        <v>108</v>
      </c>
      <c r="W4" s="5" t="s">
        <v>109</v>
      </c>
      <c r="X4" s="5" t="s">
        <v>106</v>
      </c>
      <c r="Y4" s="5" t="s">
        <v>110</v>
      </c>
      <c r="Z4" s="111" t="s">
        <v>111</v>
      </c>
      <c r="AA4" s="115" t="s">
        <v>136</v>
      </c>
      <c r="AB4" s="109" t="s">
        <v>133</v>
      </c>
      <c r="AC4" s="115" t="s">
        <v>134</v>
      </c>
      <c r="AF4" s="11" t="s">
        <v>113</v>
      </c>
      <c r="AG4" s="5" t="s">
        <v>103</v>
      </c>
      <c r="AH4" s="100" t="s">
        <v>104</v>
      </c>
      <c r="AI4" s="5" t="s">
        <v>105</v>
      </c>
      <c r="AJ4" s="5" t="s">
        <v>106</v>
      </c>
      <c r="AK4" s="5" t="s">
        <v>103</v>
      </c>
      <c r="AL4" s="100" t="s">
        <v>104</v>
      </c>
      <c r="AM4" s="5" t="s">
        <v>105</v>
      </c>
      <c r="AN4" s="5" t="s">
        <v>108</v>
      </c>
      <c r="AO4" s="5" t="s">
        <v>109</v>
      </c>
      <c r="AP4" s="5" t="s">
        <v>106</v>
      </c>
      <c r="AQ4" s="5" t="s">
        <v>110</v>
      </c>
      <c r="AR4" s="111" t="s">
        <v>111</v>
      </c>
      <c r="AS4" s="118" t="s">
        <v>136</v>
      </c>
      <c r="AT4" s="116" t="s">
        <v>133</v>
      </c>
      <c r="AU4" s="117" t="s">
        <v>134</v>
      </c>
      <c r="AW4" s="11" t="s">
        <v>113</v>
      </c>
      <c r="AX4" s="5" t="s">
        <v>103</v>
      </c>
      <c r="AY4" s="97" t="s">
        <v>104</v>
      </c>
      <c r="AZ4" s="5" t="s">
        <v>105</v>
      </c>
      <c r="BA4" s="5" t="s">
        <v>106</v>
      </c>
      <c r="BB4" s="5" t="s">
        <v>103</v>
      </c>
      <c r="BC4" s="97" t="s">
        <v>104</v>
      </c>
      <c r="BD4" s="5" t="s">
        <v>105</v>
      </c>
      <c r="BE4" s="5" t="s">
        <v>108</v>
      </c>
      <c r="BF4" s="5" t="s">
        <v>109</v>
      </c>
      <c r="BG4" s="5" t="s">
        <v>106</v>
      </c>
      <c r="BH4" s="5" t="s">
        <v>110</v>
      </c>
      <c r="BI4" s="111" t="s">
        <v>111</v>
      </c>
      <c r="BJ4" s="115" t="s">
        <v>136</v>
      </c>
      <c r="BK4" s="109" t="s">
        <v>133</v>
      </c>
      <c r="BL4" s="110" t="s">
        <v>134</v>
      </c>
    </row>
    <row r="5" spans="2:64" s="76" customFormat="1" x14ac:dyDescent="0.25">
      <c r="B5" s="75"/>
      <c r="C5" s="76">
        <v>1</v>
      </c>
      <c r="D5" s="36">
        <f>D4</f>
        <v>6.4817592351625361E-2</v>
      </c>
      <c r="E5" s="36">
        <f t="shared" ref="E5:H5" si="0">E4</f>
        <v>0.12540618078110788</v>
      </c>
      <c r="F5" s="36">
        <f t="shared" si="0"/>
        <v>4.9015154479709382E-2</v>
      </c>
      <c r="G5" s="36"/>
      <c r="H5" s="36">
        <f t="shared" si="0"/>
        <v>0</v>
      </c>
      <c r="L5" s="86"/>
      <c r="N5" s="90" t="s">
        <v>114</v>
      </c>
      <c r="O5" s="88">
        <v>0</v>
      </c>
      <c r="P5" s="98">
        <v>0</v>
      </c>
      <c r="Q5" s="88">
        <v>0</v>
      </c>
      <c r="R5" s="88">
        <v>0</v>
      </c>
      <c r="S5" s="88">
        <v>0</v>
      </c>
      <c r="T5" s="98">
        <v>0</v>
      </c>
      <c r="U5" s="88">
        <v>0</v>
      </c>
      <c r="V5" s="88">
        <v>0</v>
      </c>
      <c r="W5" s="88">
        <v>0</v>
      </c>
      <c r="X5" s="88">
        <v>0</v>
      </c>
      <c r="Y5" s="88">
        <v>0</v>
      </c>
      <c r="Z5" s="88">
        <v>2.5</v>
      </c>
      <c r="AA5" s="112" t="s">
        <v>114</v>
      </c>
      <c r="AB5" s="105">
        <f>IFERROR(T5/P5,1)</f>
        <v>1</v>
      </c>
      <c r="AC5" s="103">
        <f>AB35</f>
        <v>1</v>
      </c>
      <c r="AF5" s="90" t="s">
        <v>114</v>
      </c>
      <c r="AG5" s="88">
        <v>0</v>
      </c>
      <c r="AH5" s="101">
        <v>0</v>
      </c>
      <c r="AI5" s="88">
        <v>0</v>
      </c>
      <c r="AJ5" s="88">
        <v>0</v>
      </c>
      <c r="AK5" s="88">
        <v>0</v>
      </c>
      <c r="AL5" s="101">
        <v>0</v>
      </c>
      <c r="AM5" s="88">
        <v>0</v>
      </c>
      <c r="AN5" s="88">
        <v>0</v>
      </c>
      <c r="AO5" s="88">
        <v>0</v>
      </c>
      <c r="AP5" s="88">
        <v>0</v>
      </c>
      <c r="AQ5" s="88">
        <v>0</v>
      </c>
      <c r="AR5" s="89">
        <v>2.5</v>
      </c>
      <c r="AS5" s="119" t="s">
        <v>114</v>
      </c>
      <c r="AT5" s="105">
        <f>IFERROR(AL5/AH5,1)</f>
        <v>1</v>
      </c>
      <c r="AU5" s="103">
        <f>AT35</f>
        <v>1</v>
      </c>
      <c r="AW5" s="90" t="s">
        <v>114</v>
      </c>
      <c r="AX5" s="88">
        <v>0</v>
      </c>
      <c r="AY5" s="98">
        <v>0</v>
      </c>
      <c r="AZ5" s="88">
        <v>0</v>
      </c>
      <c r="BA5" s="88">
        <v>0</v>
      </c>
      <c r="BB5" s="88">
        <v>0</v>
      </c>
      <c r="BC5" s="98">
        <v>0</v>
      </c>
      <c r="BD5" s="88">
        <v>0</v>
      </c>
      <c r="BE5" s="88">
        <v>0</v>
      </c>
      <c r="BF5" s="88">
        <v>0</v>
      </c>
      <c r="BG5" s="88">
        <v>0</v>
      </c>
      <c r="BH5" s="88">
        <v>0</v>
      </c>
      <c r="BI5" s="89">
        <v>2.5</v>
      </c>
      <c r="BJ5" s="119" t="s">
        <v>114</v>
      </c>
      <c r="BK5" s="105">
        <f>IFERROR(BC5/AY5,1)</f>
        <v>1</v>
      </c>
      <c r="BL5" s="107">
        <f>BK35</f>
        <v>1</v>
      </c>
    </row>
    <row r="6" spans="2:64" s="76" customFormat="1" x14ac:dyDescent="0.25">
      <c r="B6" s="75"/>
      <c r="C6" s="76">
        <v>2</v>
      </c>
      <c r="D6" s="36">
        <f t="shared" ref="D6:D8" si="1">D5</f>
        <v>6.4817592351625361E-2</v>
      </c>
      <c r="E6" s="36">
        <f t="shared" ref="E6:E8" si="2">E5</f>
        <v>0.12540618078110788</v>
      </c>
      <c r="F6" s="36">
        <f t="shared" ref="F6:F8" si="3">F5</f>
        <v>4.9015154479709382E-2</v>
      </c>
      <c r="G6" s="36"/>
      <c r="H6" s="36">
        <f t="shared" ref="H6:H8" si="4">H5</f>
        <v>0</v>
      </c>
      <c r="L6" s="86"/>
      <c r="N6" s="91" t="s">
        <v>12</v>
      </c>
      <c r="O6" s="92">
        <v>0</v>
      </c>
      <c r="P6" s="98">
        <v>0</v>
      </c>
      <c r="Q6" s="88">
        <v>0</v>
      </c>
      <c r="R6" s="88">
        <v>0</v>
      </c>
      <c r="S6" s="88">
        <v>0</v>
      </c>
      <c r="T6" s="98">
        <v>0</v>
      </c>
      <c r="U6" s="88">
        <v>0</v>
      </c>
      <c r="V6" s="88">
        <v>4.8999999999999998E-3</v>
      </c>
      <c r="W6" s="88">
        <v>33.678800000000003</v>
      </c>
      <c r="X6" s="88">
        <v>0</v>
      </c>
      <c r="Y6" s="88">
        <v>95.795100000000005</v>
      </c>
      <c r="Z6" s="88">
        <v>9</v>
      </c>
      <c r="AA6" s="113" t="s">
        <v>12</v>
      </c>
      <c r="AB6" s="105">
        <f t="shared" ref="AB6:AB25" si="5">IFERROR(T6/P6,1)</f>
        <v>1</v>
      </c>
      <c r="AC6" s="103">
        <f t="shared" ref="AC6:AC25" si="6">AB36</f>
        <v>1</v>
      </c>
      <c r="AF6" s="91" t="s">
        <v>12</v>
      </c>
      <c r="AG6" s="92">
        <v>0</v>
      </c>
      <c r="AH6" s="101">
        <v>0</v>
      </c>
      <c r="AI6" s="88">
        <v>0</v>
      </c>
      <c r="AJ6" s="88">
        <v>0</v>
      </c>
      <c r="AK6" s="88">
        <v>0</v>
      </c>
      <c r="AL6" s="101">
        <v>0</v>
      </c>
      <c r="AM6" s="88">
        <v>0</v>
      </c>
      <c r="AN6" s="88">
        <v>1.49E-2</v>
      </c>
      <c r="AO6" s="88">
        <v>13.008900000000001</v>
      </c>
      <c r="AP6" s="88">
        <v>0</v>
      </c>
      <c r="AQ6" s="88">
        <v>269.72809999999998</v>
      </c>
      <c r="AR6" s="89">
        <v>9</v>
      </c>
      <c r="AS6" s="113" t="s">
        <v>12</v>
      </c>
      <c r="AT6" s="105">
        <f t="shared" ref="AT6:AT25" si="7">IFERROR(AL6/AH6,1)</f>
        <v>1</v>
      </c>
      <c r="AU6" s="103">
        <f t="shared" ref="AU6:AU25" si="8">AT36</f>
        <v>1</v>
      </c>
      <c r="AW6" s="91" t="s">
        <v>12</v>
      </c>
      <c r="AX6" s="92">
        <v>0</v>
      </c>
      <c r="AY6" s="98">
        <v>0</v>
      </c>
      <c r="AZ6" s="88">
        <v>0</v>
      </c>
      <c r="BA6" s="88">
        <v>0</v>
      </c>
      <c r="BB6" s="88">
        <v>0</v>
      </c>
      <c r="BC6" s="98">
        <v>0</v>
      </c>
      <c r="BD6" s="88">
        <v>0</v>
      </c>
      <c r="BE6" s="88">
        <v>1.2800000000000001E-2</v>
      </c>
      <c r="BF6" s="88">
        <v>14.174099999999999</v>
      </c>
      <c r="BG6" s="88">
        <v>0</v>
      </c>
      <c r="BH6" s="88">
        <v>250.1858</v>
      </c>
      <c r="BI6" s="89">
        <v>9</v>
      </c>
      <c r="BJ6" s="113" t="s">
        <v>12</v>
      </c>
      <c r="BK6" s="105">
        <f t="shared" ref="BK6:BK25" si="9">IFERROR(BC6/AY6,1)</f>
        <v>1</v>
      </c>
      <c r="BL6" s="103">
        <f t="shared" ref="BL6:BL25" si="10">BK36</f>
        <v>1</v>
      </c>
    </row>
    <row r="7" spans="2:64" s="76" customFormat="1" x14ac:dyDescent="0.25">
      <c r="B7" s="75"/>
      <c r="C7" s="76">
        <v>3</v>
      </c>
      <c r="D7" s="36">
        <f t="shared" si="1"/>
        <v>6.4817592351625361E-2</v>
      </c>
      <c r="E7" s="36">
        <f t="shared" si="2"/>
        <v>0.12540618078110788</v>
      </c>
      <c r="F7" s="36">
        <f t="shared" si="3"/>
        <v>4.9015154479709382E-2</v>
      </c>
      <c r="G7" s="36"/>
      <c r="H7" s="36">
        <f t="shared" si="4"/>
        <v>0</v>
      </c>
      <c r="L7" s="86"/>
      <c r="N7" s="91" t="s">
        <v>13</v>
      </c>
      <c r="O7" s="92">
        <v>0</v>
      </c>
      <c r="P7" s="98">
        <v>0</v>
      </c>
      <c r="Q7" s="92">
        <v>0</v>
      </c>
      <c r="R7" s="92">
        <v>0</v>
      </c>
      <c r="S7" s="92">
        <v>0</v>
      </c>
      <c r="T7" s="98">
        <v>0</v>
      </c>
      <c r="U7" s="92">
        <v>0</v>
      </c>
      <c r="V7" s="92">
        <v>2.5100000000000001E-2</v>
      </c>
      <c r="W7" s="92">
        <v>31.3538</v>
      </c>
      <c r="X7" s="92">
        <v>0</v>
      </c>
      <c r="Y7" s="92">
        <v>283.36450000000002</v>
      </c>
      <c r="Z7" s="92">
        <v>13.335599999999999</v>
      </c>
      <c r="AA7" s="113" t="s">
        <v>13</v>
      </c>
      <c r="AB7" s="105">
        <f t="shared" si="5"/>
        <v>1</v>
      </c>
      <c r="AC7" s="103">
        <f t="shared" si="6"/>
        <v>1</v>
      </c>
      <c r="AF7" s="91" t="s">
        <v>13</v>
      </c>
      <c r="AG7" s="92">
        <v>0</v>
      </c>
      <c r="AH7" s="101">
        <v>0</v>
      </c>
      <c r="AI7" s="92">
        <v>0</v>
      </c>
      <c r="AJ7" s="92">
        <v>0</v>
      </c>
      <c r="AK7" s="92">
        <v>0</v>
      </c>
      <c r="AL7" s="101">
        <v>0</v>
      </c>
      <c r="AM7" s="92">
        <v>0</v>
      </c>
      <c r="AN7" s="92">
        <v>7.6300000000000007E-2</v>
      </c>
      <c r="AO7" s="92">
        <v>10.860099999999999</v>
      </c>
      <c r="AP7" s="92">
        <v>0</v>
      </c>
      <c r="AQ7" s="92">
        <v>664.77139999999997</v>
      </c>
      <c r="AR7" s="93">
        <v>13.2156</v>
      </c>
      <c r="AS7" s="113" t="s">
        <v>13</v>
      </c>
      <c r="AT7" s="105">
        <f t="shared" si="7"/>
        <v>1</v>
      </c>
      <c r="AU7" s="103">
        <f t="shared" si="8"/>
        <v>1</v>
      </c>
      <c r="AW7" s="91" t="s">
        <v>13</v>
      </c>
      <c r="AX7" s="92">
        <v>0</v>
      </c>
      <c r="AY7" s="98">
        <v>0</v>
      </c>
      <c r="AZ7" s="92">
        <v>0</v>
      </c>
      <c r="BA7" s="92">
        <v>0</v>
      </c>
      <c r="BB7" s="92">
        <v>0</v>
      </c>
      <c r="BC7" s="98">
        <v>0</v>
      </c>
      <c r="BD7" s="92">
        <v>0</v>
      </c>
      <c r="BE7" s="92">
        <v>6.6900000000000001E-2</v>
      </c>
      <c r="BF7" s="92">
        <v>11.910500000000001</v>
      </c>
      <c r="BG7" s="92">
        <v>0</v>
      </c>
      <c r="BH7" s="92">
        <v>761.97109999999998</v>
      </c>
      <c r="BI7" s="93">
        <v>13.2704</v>
      </c>
      <c r="BJ7" s="113" t="s">
        <v>13</v>
      </c>
      <c r="BK7" s="105">
        <f t="shared" si="9"/>
        <v>1</v>
      </c>
      <c r="BL7" s="103">
        <f t="shared" si="10"/>
        <v>1</v>
      </c>
    </row>
    <row r="8" spans="2:64" s="76" customFormat="1" x14ac:dyDescent="0.25">
      <c r="B8" s="75"/>
      <c r="C8" s="76">
        <v>4</v>
      </c>
      <c r="D8" s="36">
        <f t="shared" si="1"/>
        <v>6.4817592351625361E-2</v>
      </c>
      <c r="E8" s="36">
        <f t="shared" si="2"/>
        <v>0.12540618078110788</v>
      </c>
      <c r="F8" s="36">
        <f t="shared" si="3"/>
        <v>4.9015154479709382E-2</v>
      </c>
      <c r="G8" s="36"/>
      <c r="H8" s="36">
        <f t="shared" si="4"/>
        <v>0</v>
      </c>
      <c r="L8" s="86"/>
      <c r="N8" s="91" t="s">
        <v>115</v>
      </c>
      <c r="O8" s="92">
        <v>0</v>
      </c>
      <c r="P8" s="98">
        <v>0</v>
      </c>
      <c r="Q8" s="92">
        <v>0</v>
      </c>
      <c r="R8" s="92">
        <v>0</v>
      </c>
      <c r="S8" s="92">
        <v>0</v>
      </c>
      <c r="T8" s="98">
        <v>0</v>
      </c>
      <c r="U8" s="92">
        <v>0</v>
      </c>
      <c r="V8" s="92">
        <v>3.5000000000000003E-2</v>
      </c>
      <c r="W8" s="92">
        <v>31.3643</v>
      </c>
      <c r="X8" s="92">
        <v>0</v>
      </c>
      <c r="Y8" s="92">
        <v>232.464</v>
      </c>
      <c r="Z8" s="92">
        <v>18.1342</v>
      </c>
      <c r="AA8" s="113" t="s">
        <v>115</v>
      </c>
      <c r="AB8" s="105">
        <f t="shared" si="5"/>
        <v>1</v>
      </c>
      <c r="AC8" s="103">
        <f t="shared" si="6"/>
        <v>1</v>
      </c>
      <c r="AF8" s="91" t="s">
        <v>115</v>
      </c>
      <c r="AG8" s="92">
        <v>0</v>
      </c>
      <c r="AH8" s="101">
        <v>0</v>
      </c>
      <c r="AI8" s="92">
        <v>0</v>
      </c>
      <c r="AJ8" s="92">
        <v>0</v>
      </c>
      <c r="AK8" s="92">
        <v>0</v>
      </c>
      <c r="AL8" s="101">
        <v>0</v>
      </c>
      <c r="AM8" s="92">
        <v>0</v>
      </c>
      <c r="AN8" s="92">
        <v>0.1222</v>
      </c>
      <c r="AO8" s="92">
        <v>11.508800000000001</v>
      </c>
      <c r="AP8" s="92">
        <v>0</v>
      </c>
      <c r="AQ8" s="92">
        <v>366.80200000000002</v>
      </c>
      <c r="AR8" s="93">
        <v>17.994499999999999</v>
      </c>
      <c r="AS8" s="113" t="s">
        <v>115</v>
      </c>
      <c r="AT8" s="105">
        <f t="shared" si="7"/>
        <v>1</v>
      </c>
      <c r="AU8" s="103">
        <f t="shared" si="8"/>
        <v>1</v>
      </c>
      <c r="AW8" s="91" t="s">
        <v>115</v>
      </c>
      <c r="AX8" s="92">
        <v>0</v>
      </c>
      <c r="AY8" s="98">
        <v>0</v>
      </c>
      <c r="AZ8" s="92">
        <v>0</v>
      </c>
      <c r="BA8" s="92">
        <v>0</v>
      </c>
      <c r="BB8" s="92">
        <v>0</v>
      </c>
      <c r="BC8" s="98">
        <v>0</v>
      </c>
      <c r="BD8" s="92">
        <v>0</v>
      </c>
      <c r="BE8" s="92">
        <v>0.113</v>
      </c>
      <c r="BF8" s="92">
        <v>12.450699999999999</v>
      </c>
      <c r="BG8" s="92">
        <v>0</v>
      </c>
      <c r="BH8" s="92">
        <v>744.25599999999997</v>
      </c>
      <c r="BI8" s="93">
        <v>18.041899999999998</v>
      </c>
      <c r="BJ8" s="113" t="s">
        <v>115</v>
      </c>
      <c r="BK8" s="105">
        <f t="shared" si="9"/>
        <v>1</v>
      </c>
      <c r="BL8" s="103">
        <f t="shared" si="10"/>
        <v>1</v>
      </c>
    </row>
    <row r="9" spans="2:64" s="76" customFormat="1" x14ac:dyDescent="0.25">
      <c r="B9" s="75"/>
      <c r="C9" s="75">
        <v>5</v>
      </c>
      <c r="D9" s="79">
        <f>DWcalcs!I9</f>
        <v>6.2670516638367479E-2</v>
      </c>
      <c r="E9" s="79">
        <f>DWcalcs!P9</f>
        <v>0.12467692674635616</v>
      </c>
      <c r="F9" s="79">
        <f>DWcalcs!V9</f>
        <v>4.8223025023426853E-2</v>
      </c>
      <c r="G9" s="79"/>
      <c r="H9" s="79">
        <f>DWcalcs!AK9/AT6</f>
        <v>0</v>
      </c>
      <c r="L9" s="86"/>
      <c r="N9" s="91" t="s">
        <v>116</v>
      </c>
      <c r="O9" s="92">
        <v>0</v>
      </c>
      <c r="P9" s="98">
        <v>1E-4</v>
      </c>
      <c r="Q9" s="92">
        <v>0</v>
      </c>
      <c r="R9" s="92">
        <v>0</v>
      </c>
      <c r="S9" s="92">
        <v>0</v>
      </c>
      <c r="T9" s="98">
        <v>1E-4</v>
      </c>
      <c r="U9" s="92">
        <v>0</v>
      </c>
      <c r="V9" s="92">
        <v>3.0099999999999998E-2</v>
      </c>
      <c r="W9" s="92">
        <v>31.539100000000001</v>
      </c>
      <c r="X9" s="92">
        <v>0</v>
      </c>
      <c r="Y9" s="92">
        <v>159.98179999999999</v>
      </c>
      <c r="Z9" s="92">
        <v>23.074400000000001</v>
      </c>
      <c r="AA9" s="113" t="s">
        <v>116</v>
      </c>
      <c r="AB9" s="105">
        <f>IFERROR(T9/P9,1)</f>
        <v>1</v>
      </c>
      <c r="AC9" s="103">
        <f>AB39</f>
        <v>1</v>
      </c>
      <c r="AF9" s="91" t="s">
        <v>116</v>
      </c>
      <c r="AG9" s="92">
        <v>0</v>
      </c>
      <c r="AH9" s="101">
        <v>0</v>
      </c>
      <c r="AI9" s="92">
        <v>0</v>
      </c>
      <c r="AJ9" s="92">
        <v>0</v>
      </c>
      <c r="AK9" s="92">
        <v>0</v>
      </c>
      <c r="AL9" s="101">
        <v>0</v>
      </c>
      <c r="AM9" s="92">
        <v>0</v>
      </c>
      <c r="AN9" s="92">
        <v>0.1109</v>
      </c>
      <c r="AO9" s="92">
        <v>14.103899999999999</v>
      </c>
      <c r="AP9" s="92">
        <v>0</v>
      </c>
      <c r="AQ9" s="92">
        <v>249.06530000000001</v>
      </c>
      <c r="AR9" s="93">
        <v>22.887</v>
      </c>
      <c r="AS9" s="113" t="s">
        <v>116</v>
      </c>
      <c r="AT9" s="105">
        <f t="shared" si="7"/>
        <v>1</v>
      </c>
      <c r="AU9" s="103">
        <f t="shared" si="8"/>
        <v>0.66666666666666663</v>
      </c>
      <c r="AW9" s="91" t="s">
        <v>116</v>
      </c>
      <c r="AX9" s="92">
        <v>0</v>
      </c>
      <c r="AY9" s="98">
        <v>0</v>
      </c>
      <c r="AZ9" s="92">
        <v>0</v>
      </c>
      <c r="BA9" s="92">
        <v>0</v>
      </c>
      <c r="BB9" s="92">
        <v>0</v>
      </c>
      <c r="BC9" s="98">
        <v>0</v>
      </c>
      <c r="BD9" s="92">
        <v>0</v>
      </c>
      <c r="BE9" s="92">
        <v>0.10829999999999999</v>
      </c>
      <c r="BF9" s="92">
        <v>15.246600000000001</v>
      </c>
      <c r="BG9" s="92">
        <v>0</v>
      </c>
      <c r="BH9" s="92">
        <v>574.95010000000002</v>
      </c>
      <c r="BI9" s="93">
        <v>22.9176</v>
      </c>
      <c r="BJ9" s="113" t="s">
        <v>116</v>
      </c>
      <c r="BK9" s="105">
        <f t="shared" si="9"/>
        <v>1</v>
      </c>
      <c r="BL9" s="103">
        <f t="shared" si="10"/>
        <v>0.6</v>
      </c>
    </row>
    <row r="10" spans="2:64" s="76" customFormat="1" x14ac:dyDescent="0.25">
      <c r="B10" s="75"/>
      <c r="C10" s="76">
        <v>6</v>
      </c>
      <c r="D10" s="36">
        <f>D9</f>
        <v>6.2670516638367479E-2</v>
      </c>
      <c r="E10" s="36">
        <f t="shared" ref="E10:H10" si="11">E9</f>
        <v>0.12467692674635616</v>
      </c>
      <c r="F10" s="36">
        <f t="shared" si="11"/>
        <v>4.8223025023426853E-2</v>
      </c>
      <c r="G10" s="36"/>
      <c r="H10" s="36">
        <f t="shared" si="11"/>
        <v>0</v>
      </c>
      <c r="L10" s="86"/>
      <c r="N10" s="91" t="s">
        <v>117</v>
      </c>
      <c r="O10" s="92">
        <v>1E-4</v>
      </c>
      <c r="P10" s="98">
        <v>4.0000000000000002E-4</v>
      </c>
      <c r="Q10" s="92">
        <v>0</v>
      </c>
      <c r="R10" s="92">
        <v>0</v>
      </c>
      <c r="S10" s="92">
        <v>1E-4</v>
      </c>
      <c r="T10" s="98">
        <v>2.9999999999999997E-4</v>
      </c>
      <c r="U10" s="92">
        <v>0</v>
      </c>
      <c r="V10" s="92">
        <v>2.8799999999999999E-2</v>
      </c>
      <c r="W10" s="92">
        <v>31.142299999999999</v>
      </c>
      <c r="X10" s="92">
        <v>0</v>
      </c>
      <c r="Y10" s="92">
        <v>143.62219999999999</v>
      </c>
      <c r="Z10" s="92">
        <v>27.973199999999999</v>
      </c>
      <c r="AA10" s="113" t="s">
        <v>117</v>
      </c>
      <c r="AB10" s="105">
        <f t="shared" si="5"/>
        <v>0.74999999999999989</v>
      </c>
      <c r="AC10" s="103">
        <f t="shared" si="6"/>
        <v>0.66863905325443784</v>
      </c>
      <c r="AF10" s="91" t="s">
        <v>117</v>
      </c>
      <c r="AG10" s="92">
        <v>0</v>
      </c>
      <c r="AH10" s="101">
        <v>0</v>
      </c>
      <c r="AI10" s="92">
        <v>0</v>
      </c>
      <c r="AJ10" s="92">
        <v>0</v>
      </c>
      <c r="AK10" s="92">
        <v>0</v>
      </c>
      <c r="AL10" s="101">
        <v>0</v>
      </c>
      <c r="AM10" s="92">
        <v>0</v>
      </c>
      <c r="AN10" s="92">
        <v>7.9100000000000004E-2</v>
      </c>
      <c r="AO10" s="92">
        <v>16.346</v>
      </c>
      <c r="AP10" s="92">
        <v>0</v>
      </c>
      <c r="AQ10" s="92">
        <v>180.42089999999999</v>
      </c>
      <c r="AR10" s="93">
        <v>27.836300000000001</v>
      </c>
      <c r="AS10" s="113" t="s">
        <v>117</v>
      </c>
      <c r="AT10" s="105">
        <f t="shared" si="7"/>
        <v>1</v>
      </c>
      <c r="AU10" s="103">
        <f t="shared" si="8"/>
        <v>0.8</v>
      </c>
      <c r="AW10" s="91" t="s">
        <v>117</v>
      </c>
      <c r="AX10" s="92">
        <v>0</v>
      </c>
      <c r="AY10" s="98">
        <v>0</v>
      </c>
      <c r="AZ10" s="92">
        <v>0</v>
      </c>
      <c r="BA10" s="92">
        <v>0</v>
      </c>
      <c r="BB10" s="92">
        <v>0</v>
      </c>
      <c r="BC10" s="98">
        <v>0</v>
      </c>
      <c r="BD10" s="92">
        <v>0</v>
      </c>
      <c r="BE10" s="92">
        <v>7.7399999999999997E-2</v>
      </c>
      <c r="BF10" s="92">
        <v>17.929400000000001</v>
      </c>
      <c r="BG10" s="92">
        <v>0</v>
      </c>
      <c r="BH10" s="92">
        <v>395.47629999999998</v>
      </c>
      <c r="BI10" s="93">
        <v>27.8566</v>
      </c>
      <c r="BJ10" s="113" t="s">
        <v>117</v>
      </c>
      <c r="BK10" s="105">
        <f t="shared" si="9"/>
        <v>1</v>
      </c>
      <c r="BL10" s="103">
        <f t="shared" si="10"/>
        <v>0.83333333333333337</v>
      </c>
    </row>
    <row r="11" spans="2:64" s="76" customFormat="1" x14ac:dyDescent="0.25">
      <c r="B11" s="75"/>
      <c r="C11" s="76">
        <v>7</v>
      </c>
      <c r="D11" s="36">
        <f t="shared" ref="D11:D13" si="12">D10</f>
        <v>6.2670516638367479E-2</v>
      </c>
      <c r="E11" s="36">
        <f t="shared" ref="E11:E13" si="13">E10</f>
        <v>0.12467692674635616</v>
      </c>
      <c r="F11" s="36">
        <f t="shared" ref="F11:F13" si="14">F10</f>
        <v>4.8223025023426853E-2</v>
      </c>
      <c r="G11" s="36"/>
      <c r="H11" s="36">
        <f t="shared" ref="H11:H13" si="15">H10</f>
        <v>0</v>
      </c>
      <c r="L11" s="86"/>
      <c r="N11" s="91" t="s">
        <v>118</v>
      </c>
      <c r="O11" s="92">
        <v>2.9999999999999997E-4</v>
      </c>
      <c r="P11" s="98">
        <v>1.1999999999999999E-3</v>
      </c>
      <c r="Q11" s="92">
        <v>0</v>
      </c>
      <c r="R11" s="92">
        <v>0</v>
      </c>
      <c r="S11" s="92">
        <v>2.0000000000000001E-4</v>
      </c>
      <c r="T11" s="98">
        <v>8.9999999999999998E-4</v>
      </c>
      <c r="U11" s="92">
        <v>0</v>
      </c>
      <c r="V11" s="92">
        <v>2.9700000000000001E-2</v>
      </c>
      <c r="W11" s="92">
        <v>30.714700000000001</v>
      </c>
      <c r="X11" s="92">
        <v>0</v>
      </c>
      <c r="Y11" s="92">
        <v>94.612200000000001</v>
      </c>
      <c r="Z11" s="92">
        <v>32.878399999999999</v>
      </c>
      <c r="AA11" s="113" t="s">
        <v>118</v>
      </c>
      <c r="AB11" s="105">
        <f t="shared" si="5"/>
        <v>0.75</v>
      </c>
      <c r="AC11" s="103">
        <f t="shared" si="6"/>
        <v>0.75442043222003929</v>
      </c>
      <c r="AF11" s="91" t="s">
        <v>118</v>
      </c>
      <c r="AG11" s="92">
        <v>0</v>
      </c>
      <c r="AH11" s="101">
        <v>1E-4</v>
      </c>
      <c r="AI11" s="92">
        <v>0</v>
      </c>
      <c r="AJ11" s="92">
        <v>0</v>
      </c>
      <c r="AK11" s="92">
        <v>0</v>
      </c>
      <c r="AL11" s="101">
        <v>1E-4</v>
      </c>
      <c r="AM11" s="92">
        <v>0</v>
      </c>
      <c r="AN11" s="92">
        <v>6.2799999999999995E-2</v>
      </c>
      <c r="AO11" s="92">
        <v>17.288599999999999</v>
      </c>
      <c r="AP11" s="92">
        <v>0</v>
      </c>
      <c r="AQ11" s="92">
        <v>113.50700000000001</v>
      </c>
      <c r="AR11" s="93">
        <v>32.848500000000001</v>
      </c>
      <c r="AS11" s="113" t="s">
        <v>118</v>
      </c>
      <c r="AT11" s="105">
        <f t="shared" si="7"/>
        <v>1</v>
      </c>
      <c r="AU11" s="103">
        <f t="shared" si="8"/>
        <v>1.0222222222222221</v>
      </c>
      <c r="AW11" s="91" t="s">
        <v>118</v>
      </c>
      <c r="AX11" s="92">
        <v>0</v>
      </c>
      <c r="AY11" s="98">
        <v>1E-4</v>
      </c>
      <c r="AZ11" s="92">
        <v>0</v>
      </c>
      <c r="BA11" s="92">
        <v>0</v>
      </c>
      <c r="BB11" s="92">
        <v>0</v>
      </c>
      <c r="BC11" s="98">
        <v>1E-4</v>
      </c>
      <c r="BD11" s="92">
        <v>0</v>
      </c>
      <c r="BE11" s="92">
        <v>6.1699999999999998E-2</v>
      </c>
      <c r="BF11" s="92">
        <v>19.351500000000001</v>
      </c>
      <c r="BG11" s="92">
        <v>0</v>
      </c>
      <c r="BH11" s="92">
        <v>199.7834</v>
      </c>
      <c r="BI11" s="93">
        <v>32.843200000000003</v>
      </c>
      <c r="BJ11" s="113" t="s">
        <v>118</v>
      </c>
      <c r="BK11" s="105">
        <f t="shared" si="9"/>
        <v>1</v>
      </c>
      <c r="BL11" s="103">
        <f t="shared" si="10"/>
        <v>1</v>
      </c>
    </row>
    <row r="12" spans="2:64" s="76" customFormat="1" x14ac:dyDescent="0.25">
      <c r="B12" s="75"/>
      <c r="C12" s="76">
        <v>8</v>
      </c>
      <c r="D12" s="36">
        <f t="shared" si="12"/>
        <v>6.2670516638367479E-2</v>
      </c>
      <c r="E12" s="36">
        <f t="shared" si="13"/>
        <v>0.12467692674635616</v>
      </c>
      <c r="F12" s="36">
        <f t="shared" si="14"/>
        <v>4.8223025023426853E-2</v>
      </c>
      <c r="G12" s="36"/>
      <c r="H12" s="36">
        <f t="shared" si="15"/>
        <v>0</v>
      </c>
      <c r="L12" s="86"/>
      <c r="N12" s="91" t="s">
        <v>119</v>
      </c>
      <c r="O12" s="92">
        <v>5.9999999999999995E-4</v>
      </c>
      <c r="P12" s="98">
        <v>2.7000000000000001E-3</v>
      </c>
      <c r="Q12" s="92">
        <v>0</v>
      </c>
      <c r="R12" s="92">
        <v>1E-4</v>
      </c>
      <c r="S12" s="92">
        <v>5.0000000000000001E-4</v>
      </c>
      <c r="T12" s="98">
        <v>2.5000000000000001E-3</v>
      </c>
      <c r="U12" s="92">
        <v>0</v>
      </c>
      <c r="V12" s="92">
        <v>2.7900000000000001E-2</v>
      </c>
      <c r="W12" s="92">
        <v>30.2151</v>
      </c>
      <c r="X12" s="92">
        <v>1E-4</v>
      </c>
      <c r="Y12" s="92">
        <v>57.235199999999999</v>
      </c>
      <c r="Z12" s="92">
        <v>37.811199999999999</v>
      </c>
      <c r="AA12" s="113" t="s">
        <v>119</v>
      </c>
      <c r="AB12" s="105">
        <f t="shared" si="5"/>
        <v>0.92592592592592593</v>
      </c>
      <c r="AC12" s="103">
        <f t="shared" si="6"/>
        <v>0.91471215351812363</v>
      </c>
      <c r="AF12" s="91" t="s">
        <v>119</v>
      </c>
      <c r="AG12" s="92">
        <v>1E-4</v>
      </c>
      <c r="AH12" s="101">
        <v>2.9999999999999997E-4</v>
      </c>
      <c r="AI12" s="92">
        <v>0</v>
      </c>
      <c r="AJ12" s="92">
        <v>0</v>
      </c>
      <c r="AK12" s="92">
        <v>1E-4</v>
      </c>
      <c r="AL12" s="101">
        <v>2.9999999999999997E-4</v>
      </c>
      <c r="AM12" s="92">
        <v>0</v>
      </c>
      <c r="AN12" s="92">
        <v>5.3400000000000003E-2</v>
      </c>
      <c r="AO12" s="92">
        <v>17.385999999999999</v>
      </c>
      <c r="AP12" s="92">
        <v>0</v>
      </c>
      <c r="AQ12" s="92">
        <v>63.077100000000002</v>
      </c>
      <c r="AR12" s="93">
        <v>37.829700000000003</v>
      </c>
      <c r="AS12" s="113" t="s">
        <v>119</v>
      </c>
      <c r="AT12" s="105">
        <f t="shared" si="7"/>
        <v>1</v>
      </c>
      <c r="AU12" s="103">
        <f t="shared" si="8"/>
        <v>1.021505376344086</v>
      </c>
      <c r="AW12" s="91" t="s">
        <v>119</v>
      </c>
      <c r="AX12" s="92">
        <v>1E-4</v>
      </c>
      <c r="AY12" s="98">
        <v>2.0000000000000001E-4</v>
      </c>
      <c r="AZ12" s="92">
        <v>0</v>
      </c>
      <c r="BA12" s="92">
        <v>0</v>
      </c>
      <c r="BB12" s="92">
        <v>1E-4</v>
      </c>
      <c r="BC12" s="98">
        <v>2.0000000000000001E-4</v>
      </c>
      <c r="BD12" s="92">
        <v>0</v>
      </c>
      <c r="BE12" s="92">
        <v>5.1400000000000001E-2</v>
      </c>
      <c r="BF12" s="92">
        <v>19.951799999999999</v>
      </c>
      <c r="BG12" s="92">
        <v>0</v>
      </c>
      <c r="BH12" s="92">
        <v>105.43</v>
      </c>
      <c r="BI12" s="93">
        <v>37.822000000000003</v>
      </c>
      <c r="BJ12" s="113" t="s">
        <v>119</v>
      </c>
      <c r="BK12" s="105">
        <f t="shared" si="9"/>
        <v>1</v>
      </c>
      <c r="BL12" s="103">
        <f t="shared" si="10"/>
        <v>1.0897435897435896</v>
      </c>
    </row>
    <row r="13" spans="2:64" s="76" customFormat="1" x14ac:dyDescent="0.25">
      <c r="B13" s="75"/>
      <c r="C13" s="76">
        <v>9</v>
      </c>
      <c r="D13" s="36">
        <f t="shared" si="12"/>
        <v>6.2670516638367479E-2</v>
      </c>
      <c r="E13" s="36">
        <f t="shared" si="13"/>
        <v>0.12467692674635616</v>
      </c>
      <c r="F13" s="36">
        <f t="shared" si="14"/>
        <v>4.8223025023426853E-2</v>
      </c>
      <c r="G13" s="36"/>
      <c r="H13" s="36">
        <f t="shared" si="15"/>
        <v>0</v>
      </c>
      <c r="L13" s="86"/>
      <c r="N13" s="91" t="s">
        <v>120</v>
      </c>
      <c r="O13" s="92">
        <v>1.2999999999999999E-3</v>
      </c>
      <c r="P13" s="98">
        <v>6.3E-3</v>
      </c>
      <c r="Q13" s="92">
        <v>0</v>
      </c>
      <c r="R13" s="92">
        <v>1E-4</v>
      </c>
      <c r="S13" s="92">
        <v>1.1000000000000001E-3</v>
      </c>
      <c r="T13" s="98">
        <v>5.8999999999999999E-3</v>
      </c>
      <c r="U13" s="92">
        <v>0</v>
      </c>
      <c r="V13" s="92">
        <v>2.4199999999999999E-2</v>
      </c>
      <c r="W13" s="92">
        <v>29.202200000000001</v>
      </c>
      <c r="X13" s="92">
        <v>1E-4</v>
      </c>
      <c r="Y13" s="92">
        <v>28.784099999999999</v>
      </c>
      <c r="Z13" s="92">
        <v>42.741500000000002</v>
      </c>
      <c r="AA13" s="113" t="s">
        <v>120</v>
      </c>
      <c r="AB13" s="105">
        <f t="shared" si="5"/>
        <v>0.93650793650793651</v>
      </c>
      <c r="AC13" s="103">
        <f t="shared" si="6"/>
        <v>0.9418886198547215</v>
      </c>
      <c r="AF13" s="91" t="s">
        <v>120</v>
      </c>
      <c r="AG13" s="92">
        <v>1E-4</v>
      </c>
      <c r="AH13" s="101">
        <v>5.9999999999999995E-4</v>
      </c>
      <c r="AI13" s="92">
        <v>0</v>
      </c>
      <c r="AJ13" s="92">
        <v>0</v>
      </c>
      <c r="AK13" s="92">
        <v>1E-4</v>
      </c>
      <c r="AL13" s="101">
        <v>5.9999999999999995E-4</v>
      </c>
      <c r="AM13" s="92">
        <v>0</v>
      </c>
      <c r="AN13" s="92">
        <v>4.8599999999999997E-2</v>
      </c>
      <c r="AO13" s="92">
        <v>16.826899999999998</v>
      </c>
      <c r="AP13" s="92">
        <v>0</v>
      </c>
      <c r="AQ13" s="92">
        <v>35.463700000000003</v>
      </c>
      <c r="AR13" s="93">
        <v>42.788400000000003</v>
      </c>
      <c r="AS13" s="113" t="s">
        <v>120</v>
      </c>
      <c r="AT13" s="105">
        <f t="shared" si="7"/>
        <v>1</v>
      </c>
      <c r="AU13" s="103">
        <f t="shared" si="8"/>
        <v>1.0773195876288659</v>
      </c>
      <c r="AW13" s="91" t="s">
        <v>120</v>
      </c>
      <c r="AX13" s="92">
        <v>1E-4</v>
      </c>
      <c r="AY13" s="98">
        <v>5.0000000000000001E-4</v>
      </c>
      <c r="AZ13" s="92">
        <v>0</v>
      </c>
      <c r="BA13" s="92">
        <v>0</v>
      </c>
      <c r="BB13" s="92">
        <v>1E-4</v>
      </c>
      <c r="BC13" s="98">
        <v>5.9999999999999995E-4</v>
      </c>
      <c r="BD13" s="92">
        <v>0</v>
      </c>
      <c r="BE13" s="92">
        <v>4.4900000000000002E-2</v>
      </c>
      <c r="BF13" s="92">
        <v>19.779199999999999</v>
      </c>
      <c r="BG13" s="92">
        <v>0</v>
      </c>
      <c r="BH13" s="92">
        <v>52.237099999999998</v>
      </c>
      <c r="BI13" s="93">
        <v>42.778100000000002</v>
      </c>
      <c r="BJ13" s="113" t="s">
        <v>120</v>
      </c>
      <c r="BK13" s="105">
        <f t="shared" si="9"/>
        <v>1.2</v>
      </c>
      <c r="BL13" s="103">
        <f t="shared" si="10"/>
        <v>1.0782122905027933</v>
      </c>
    </row>
    <row r="14" spans="2:64" s="76" customFormat="1" x14ac:dyDescent="0.25">
      <c r="B14" s="75"/>
      <c r="C14" s="75">
        <v>10</v>
      </c>
      <c r="D14" s="79">
        <f>DWcalcs!I10</f>
        <v>6.2549782378938837E-2</v>
      </c>
      <c r="E14" s="79">
        <f>DWcalcs!P10</f>
        <v>0.12815507158732473</v>
      </c>
      <c r="F14" s="79">
        <f>DWcalcs!V10</f>
        <v>5.1609930969903246E-2</v>
      </c>
      <c r="G14" s="79"/>
      <c r="H14" s="79">
        <f>DWcalcs!AK10/AT7</f>
        <v>0</v>
      </c>
      <c r="L14" s="86"/>
      <c r="N14" s="91" t="s">
        <v>121</v>
      </c>
      <c r="O14" s="92">
        <v>1.9E-3</v>
      </c>
      <c r="P14" s="98">
        <v>9.5999999999999992E-3</v>
      </c>
      <c r="Q14" s="92">
        <v>0</v>
      </c>
      <c r="R14" s="92">
        <v>2.0000000000000001E-4</v>
      </c>
      <c r="S14" s="92">
        <v>1.6999999999999999E-3</v>
      </c>
      <c r="T14" s="98">
        <v>1.1900000000000001E-2</v>
      </c>
      <c r="U14" s="92">
        <v>0</v>
      </c>
      <c r="V14" s="92">
        <v>2.06E-2</v>
      </c>
      <c r="W14" s="92">
        <v>27.565899999999999</v>
      </c>
      <c r="X14" s="92">
        <v>2.0000000000000001E-4</v>
      </c>
      <c r="Y14" s="92">
        <v>15.2956</v>
      </c>
      <c r="Z14" s="92">
        <v>47.630699999999997</v>
      </c>
      <c r="AA14" s="113" t="s">
        <v>121</v>
      </c>
      <c r="AB14" s="105">
        <f t="shared" si="5"/>
        <v>1.2395833333333335</v>
      </c>
      <c r="AC14" s="103">
        <f t="shared" si="6"/>
        <v>1.2388304862023654</v>
      </c>
      <c r="AF14" s="91" t="s">
        <v>121</v>
      </c>
      <c r="AG14" s="92">
        <v>2.9999999999999997E-4</v>
      </c>
      <c r="AH14" s="101">
        <v>1E-3</v>
      </c>
      <c r="AI14" s="92">
        <v>0</v>
      </c>
      <c r="AJ14" s="92">
        <v>1E-4</v>
      </c>
      <c r="AK14" s="92">
        <v>2.9999999999999997E-4</v>
      </c>
      <c r="AL14" s="101">
        <v>1.2999999999999999E-3</v>
      </c>
      <c r="AM14" s="92">
        <v>0</v>
      </c>
      <c r="AN14" s="92">
        <v>4.8399999999999999E-2</v>
      </c>
      <c r="AO14" s="92">
        <v>15.9376</v>
      </c>
      <c r="AP14" s="92">
        <v>1E-4</v>
      </c>
      <c r="AQ14" s="92">
        <v>21.430299999999999</v>
      </c>
      <c r="AR14" s="93">
        <v>47.752800000000001</v>
      </c>
      <c r="AS14" s="113" t="s">
        <v>121</v>
      </c>
      <c r="AT14" s="105">
        <f t="shared" si="7"/>
        <v>1.2999999999999998</v>
      </c>
      <c r="AU14" s="103">
        <f t="shared" si="8"/>
        <v>1.2765957446808511</v>
      </c>
      <c r="AW14" s="91" t="s">
        <v>121</v>
      </c>
      <c r="AX14" s="92">
        <v>2.0000000000000001E-4</v>
      </c>
      <c r="AY14" s="98">
        <v>8.9999999999999998E-4</v>
      </c>
      <c r="AZ14" s="92">
        <v>0</v>
      </c>
      <c r="BA14" s="92">
        <v>1E-4</v>
      </c>
      <c r="BB14" s="92">
        <v>2.0000000000000001E-4</v>
      </c>
      <c r="BC14" s="98">
        <v>1.1999999999999999E-3</v>
      </c>
      <c r="BD14" s="92">
        <v>0</v>
      </c>
      <c r="BE14" s="92">
        <v>4.19E-2</v>
      </c>
      <c r="BF14" s="92">
        <v>19.119599999999998</v>
      </c>
      <c r="BG14" s="92">
        <v>1E-4</v>
      </c>
      <c r="BH14" s="92">
        <v>29.685700000000001</v>
      </c>
      <c r="BI14" s="93">
        <v>47.716999999999999</v>
      </c>
      <c r="BJ14" s="113" t="s">
        <v>121</v>
      </c>
      <c r="BK14" s="105">
        <f t="shared" si="9"/>
        <v>1.3333333333333333</v>
      </c>
      <c r="BL14" s="103">
        <f t="shared" si="10"/>
        <v>1.3859649122807018</v>
      </c>
    </row>
    <row r="15" spans="2:64" s="76" customFormat="1" x14ac:dyDescent="0.25">
      <c r="B15" s="75"/>
      <c r="C15" s="76">
        <v>11</v>
      </c>
      <c r="D15" s="36">
        <f>D14</f>
        <v>6.2549782378938837E-2</v>
      </c>
      <c r="E15" s="36">
        <f t="shared" ref="E15:H15" si="16">E14</f>
        <v>0.12815507158732473</v>
      </c>
      <c r="F15" s="36">
        <f t="shared" si="16"/>
        <v>5.1609930969903246E-2</v>
      </c>
      <c r="G15" s="36"/>
      <c r="H15" s="36">
        <f t="shared" si="16"/>
        <v>0</v>
      </c>
      <c r="L15" s="86"/>
      <c r="N15" s="91" t="s">
        <v>122</v>
      </c>
      <c r="O15" s="92">
        <v>2.3E-3</v>
      </c>
      <c r="P15" s="98">
        <v>1.15E-2</v>
      </c>
      <c r="Q15" s="92">
        <v>0</v>
      </c>
      <c r="R15" s="92">
        <v>4.0000000000000002E-4</v>
      </c>
      <c r="S15" s="92">
        <v>2.2000000000000001E-3</v>
      </c>
      <c r="T15" s="98">
        <v>0.02</v>
      </c>
      <c r="U15" s="92">
        <v>0</v>
      </c>
      <c r="V15" s="92">
        <v>1.77E-2</v>
      </c>
      <c r="W15" s="92">
        <v>25.3597</v>
      </c>
      <c r="X15" s="92">
        <v>4.0000000000000002E-4</v>
      </c>
      <c r="Y15" s="92">
        <v>8.6536000000000008</v>
      </c>
      <c r="Z15" s="92">
        <v>52.557499999999997</v>
      </c>
      <c r="AA15" s="113" t="s">
        <v>122</v>
      </c>
      <c r="AB15" s="105">
        <f t="shared" si="5"/>
        <v>1.7391304347826089</v>
      </c>
      <c r="AC15" s="103">
        <f t="shared" si="6"/>
        <v>1.7415513356935952</v>
      </c>
      <c r="AF15" s="91" t="s">
        <v>122</v>
      </c>
      <c r="AG15" s="92">
        <v>5.0000000000000001E-4</v>
      </c>
      <c r="AH15" s="101">
        <v>2E-3</v>
      </c>
      <c r="AI15" s="92">
        <v>0</v>
      </c>
      <c r="AJ15" s="92">
        <v>1E-4</v>
      </c>
      <c r="AK15" s="92">
        <v>5.0000000000000001E-4</v>
      </c>
      <c r="AL15" s="101">
        <v>2.7000000000000001E-3</v>
      </c>
      <c r="AM15" s="92">
        <v>0</v>
      </c>
      <c r="AN15" s="92">
        <v>4.9500000000000002E-2</v>
      </c>
      <c r="AO15" s="92">
        <v>14.954599999999999</v>
      </c>
      <c r="AP15" s="92">
        <v>1E-4</v>
      </c>
      <c r="AQ15" s="92">
        <v>13.9015</v>
      </c>
      <c r="AR15" s="93">
        <v>52.7395</v>
      </c>
      <c r="AS15" s="113" t="s">
        <v>122</v>
      </c>
      <c r="AT15" s="105">
        <f t="shared" si="7"/>
        <v>1.35</v>
      </c>
      <c r="AU15" s="103">
        <f t="shared" si="8"/>
        <v>1.3121495327102803</v>
      </c>
      <c r="AW15" s="91" t="s">
        <v>122</v>
      </c>
      <c r="AX15" s="92">
        <v>4.0000000000000002E-4</v>
      </c>
      <c r="AY15" s="98">
        <v>1.6000000000000001E-3</v>
      </c>
      <c r="AZ15" s="92">
        <v>0</v>
      </c>
      <c r="BA15" s="92">
        <v>1E-4</v>
      </c>
      <c r="BB15" s="92">
        <v>4.0000000000000002E-4</v>
      </c>
      <c r="BC15" s="98">
        <v>2.3999999999999998E-3</v>
      </c>
      <c r="BD15" s="92">
        <v>0</v>
      </c>
      <c r="BE15" s="92">
        <v>3.9399999999999998E-2</v>
      </c>
      <c r="BF15" s="92">
        <v>18.093499999999999</v>
      </c>
      <c r="BG15" s="92">
        <v>1E-4</v>
      </c>
      <c r="BH15" s="92">
        <v>17.781199999999998</v>
      </c>
      <c r="BI15" s="93">
        <v>52.684699999999999</v>
      </c>
      <c r="BJ15" s="113" t="s">
        <v>122</v>
      </c>
      <c r="BK15" s="105">
        <f t="shared" si="9"/>
        <v>1.4999999999999998</v>
      </c>
      <c r="BL15" s="103">
        <f t="shared" si="10"/>
        <v>1.4929906542056075</v>
      </c>
    </row>
    <row r="16" spans="2:64" s="76" customFormat="1" x14ac:dyDescent="0.25">
      <c r="B16" s="75"/>
      <c r="C16" s="76">
        <v>12</v>
      </c>
      <c r="D16" s="36">
        <f t="shared" ref="D16:D18" si="17">D15</f>
        <v>6.2549782378938837E-2</v>
      </c>
      <c r="E16" s="36">
        <f t="shared" ref="E16:E18" si="18">E15</f>
        <v>0.12815507158732473</v>
      </c>
      <c r="F16" s="36">
        <f t="shared" ref="F16:F18" si="19">F15</f>
        <v>5.1609930969903246E-2</v>
      </c>
      <c r="G16" s="36"/>
      <c r="H16" s="36">
        <f t="shared" ref="H16:H18" si="20">H15</f>
        <v>0</v>
      </c>
      <c r="L16" s="86"/>
      <c r="N16" s="91" t="s">
        <v>123</v>
      </c>
      <c r="O16" s="92">
        <v>2.3999999999999998E-3</v>
      </c>
      <c r="P16" s="98">
        <v>1.2E-2</v>
      </c>
      <c r="Q16" s="92">
        <v>0</v>
      </c>
      <c r="R16" s="92">
        <v>5.0000000000000001E-4</v>
      </c>
      <c r="S16" s="92">
        <v>2.3999999999999998E-3</v>
      </c>
      <c r="T16" s="98">
        <v>2.93E-2</v>
      </c>
      <c r="U16" s="92">
        <v>0</v>
      </c>
      <c r="V16" s="92">
        <v>1.55E-2</v>
      </c>
      <c r="W16" s="92">
        <v>22.6693</v>
      </c>
      <c r="X16" s="92">
        <v>5.0000000000000001E-4</v>
      </c>
      <c r="Y16" s="92">
        <v>5.4396000000000004</v>
      </c>
      <c r="Z16" s="92">
        <v>57.536299999999997</v>
      </c>
      <c r="AA16" s="113" t="s">
        <v>123</v>
      </c>
      <c r="AB16" s="105">
        <f t="shared" si="5"/>
        <v>2.4416666666666664</v>
      </c>
      <c r="AC16" s="103">
        <f t="shared" si="6"/>
        <v>2.4392996108949418</v>
      </c>
      <c r="AF16" s="91" t="s">
        <v>123</v>
      </c>
      <c r="AG16" s="92">
        <v>8.9999999999999998E-4</v>
      </c>
      <c r="AH16" s="101">
        <v>3.7000000000000002E-3</v>
      </c>
      <c r="AI16" s="92">
        <v>0</v>
      </c>
      <c r="AJ16" s="92">
        <v>2.9999999999999997E-4</v>
      </c>
      <c r="AK16" s="92">
        <v>8.9999999999999998E-4</v>
      </c>
      <c r="AL16" s="101">
        <v>5.0000000000000001E-3</v>
      </c>
      <c r="AM16" s="92">
        <v>0</v>
      </c>
      <c r="AN16" s="92">
        <v>4.9099999999999998E-2</v>
      </c>
      <c r="AO16" s="92">
        <v>13.874700000000001</v>
      </c>
      <c r="AP16" s="92">
        <v>2.0000000000000001E-4</v>
      </c>
      <c r="AQ16" s="92">
        <v>9.0731000000000002</v>
      </c>
      <c r="AR16" s="93">
        <v>57.699800000000003</v>
      </c>
      <c r="AS16" s="113" t="s">
        <v>123</v>
      </c>
      <c r="AT16" s="105">
        <f t="shared" si="7"/>
        <v>1.3513513513513513</v>
      </c>
      <c r="AU16" s="103">
        <f t="shared" si="8"/>
        <v>1.3662337662337662</v>
      </c>
      <c r="AW16" s="91" t="s">
        <v>123</v>
      </c>
      <c r="AX16" s="92">
        <v>5.9999999999999995E-4</v>
      </c>
      <c r="AY16" s="98">
        <v>2.3999999999999998E-3</v>
      </c>
      <c r="AZ16" s="92">
        <v>0</v>
      </c>
      <c r="BA16" s="92">
        <v>2.0000000000000001E-4</v>
      </c>
      <c r="BB16" s="92">
        <v>5.9999999999999995E-4</v>
      </c>
      <c r="BC16" s="98">
        <v>4.1000000000000003E-3</v>
      </c>
      <c r="BD16" s="92">
        <v>0</v>
      </c>
      <c r="BE16" s="92">
        <v>3.6799999999999999E-2</v>
      </c>
      <c r="BF16" s="92">
        <v>16.660900000000002</v>
      </c>
      <c r="BG16" s="92">
        <v>2.0000000000000001E-4</v>
      </c>
      <c r="BH16" s="92">
        <v>11.4375</v>
      </c>
      <c r="BI16" s="93">
        <v>57.661700000000003</v>
      </c>
      <c r="BJ16" s="113" t="s">
        <v>123</v>
      </c>
      <c r="BK16" s="105">
        <f t="shared" si="9"/>
        <v>1.7083333333333337</v>
      </c>
      <c r="BL16" s="103">
        <f t="shared" si="10"/>
        <v>1.7445544554455445</v>
      </c>
    </row>
    <row r="17" spans="2:64" s="76" customFormat="1" x14ac:dyDescent="0.25">
      <c r="B17" s="75"/>
      <c r="C17" s="76">
        <v>13</v>
      </c>
      <c r="D17" s="36">
        <f t="shared" si="17"/>
        <v>6.2549782378938837E-2</v>
      </c>
      <c r="E17" s="36">
        <f t="shared" si="18"/>
        <v>0.12815507158732473</v>
      </c>
      <c r="F17" s="36">
        <f t="shared" si="19"/>
        <v>5.1609930969903246E-2</v>
      </c>
      <c r="G17" s="36"/>
      <c r="H17" s="36">
        <f t="shared" si="20"/>
        <v>0</v>
      </c>
      <c r="L17" s="86"/>
      <c r="N17" s="91" t="s">
        <v>124</v>
      </c>
      <c r="O17" s="92">
        <v>2.7000000000000001E-3</v>
      </c>
      <c r="P17" s="98">
        <v>1.3599999999999999E-2</v>
      </c>
      <c r="Q17" s="92">
        <v>0</v>
      </c>
      <c r="R17" s="92">
        <v>5.9999999999999995E-4</v>
      </c>
      <c r="S17" s="92">
        <v>2.7000000000000001E-3</v>
      </c>
      <c r="T17" s="98">
        <v>3.9100000000000003E-2</v>
      </c>
      <c r="U17" s="92">
        <v>0</v>
      </c>
      <c r="V17" s="92">
        <v>1.43E-2</v>
      </c>
      <c r="W17" s="92">
        <v>19.664000000000001</v>
      </c>
      <c r="X17" s="92">
        <v>5.9999999999999995E-4</v>
      </c>
      <c r="Y17" s="92">
        <v>3.54</v>
      </c>
      <c r="Z17" s="92">
        <v>62.533499999999997</v>
      </c>
      <c r="AA17" s="113" t="s">
        <v>124</v>
      </c>
      <c r="AB17" s="105">
        <f t="shared" si="5"/>
        <v>2.8750000000000004</v>
      </c>
      <c r="AC17" s="103">
        <f t="shared" si="6"/>
        <v>2.8801396431342128</v>
      </c>
      <c r="AF17" s="91" t="s">
        <v>124</v>
      </c>
      <c r="AG17" s="92">
        <v>1.4E-3</v>
      </c>
      <c r="AH17" s="101">
        <v>5.5999999999999999E-3</v>
      </c>
      <c r="AI17" s="92">
        <v>0</v>
      </c>
      <c r="AJ17" s="92">
        <v>4.0000000000000002E-4</v>
      </c>
      <c r="AK17" s="92">
        <v>1.4E-3</v>
      </c>
      <c r="AL17" s="101">
        <v>8.8000000000000005E-3</v>
      </c>
      <c r="AM17" s="92">
        <v>0</v>
      </c>
      <c r="AN17" s="92">
        <v>4.7100000000000003E-2</v>
      </c>
      <c r="AO17" s="92">
        <v>12.566599999999999</v>
      </c>
      <c r="AP17" s="92">
        <v>4.0000000000000002E-4</v>
      </c>
      <c r="AQ17" s="92">
        <v>5.9135999999999997</v>
      </c>
      <c r="AR17" s="93">
        <v>62.672699999999999</v>
      </c>
      <c r="AS17" s="113" t="s">
        <v>124</v>
      </c>
      <c r="AT17" s="105">
        <f t="shared" si="7"/>
        <v>1.5714285714285716</v>
      </c>
      <c r="AU17" s="103">
        <f t="shared" si="8"/>
        <v>1.5827411167512691</v>
      </c>
      <c r="AW17" s="91" t="s">
        <v>124</v>
      </c>
      <c r="AX17" s="92">
        <v>8.9999999999999998E-4</v>
      </c>
      <c r="AY17" s="98">
        <v>3.3999999999999998E-3</v>
      </c>
      <c r="AZ17" s="92">
        <v>0</v>
      </c>
      <c r="BA17" s="92">
        <v>2.0000000000000001E-4</v>
      </c>
      <c r="BB17" s="92">
        <v>8.9999999999999998E-4</v>
      </c>
      <c r="BC17" s="98">
        <v>6.7000000000000002E-3</v>
      </c>
      <c r="BD17" s="92">
        <v>0</v>
      </c>
      <c r="BE17" s="92">
        <v>3.5700000000000003E-2</v>
      </c>
      <c r="BF17" s="92">
        <v>14.860099999999999</v>
      </c>
      <c r="BG17" s="92">
        <v>2.0000000000000001E-4</v>
      </c>
      <c r="BH17" s="92">
        <v>7.2729999999999997</v>
      </c>
      <c r="BI17" s="93">
        <v>62.650700000000001</v>
      </c>
      <c r="BJ17" s="113" t="s">
        <v>124</v>
      </c>
      <c r="BK17" s="105">
        <f t="shared" si="9"/>
        <v>1.9705882352941178</v>
      </c>
      <c r="BL17" s="103">
        <f t="shared" si="10"/>
        <v>1.9658914728682171</v>
      </c>
    </row>
    <row r="18" spans="2:64" s="76" customFormat="1" x14ac:dyDescent="0.25">
      <c r="B18" s="75"/>
      <c r="C18" s="76">
        <v>14</v>
      </c>
      <c r="D18" s="36">
        <f t="shared" si="17"/>
        <v>6.2549782378938837E-2</v>
      </c>
      <c r="E18" s="36">
        <f t="shared" si="18"/>
        <v>0.12815507158732473</v>
      </c>
      <c r="F18" s="36">
        <f t="shared" si="19"/>
        <v>5.1609930969903246E-2</v>
      </c>
      <c r="G18" s="36"/>
      <c r="H18" s="36">
        <f t="shared" si="20"/>
        <v>0</v>
      </c>
      <c r="L18" s="86"/>
      <c r="N18" s="91" t="s">
        <v>125</v>
      </c>
      <c r="O18" s="92">
        <v>2.8999999999999998E-3</v>
      </c>
      <c r="P18" s="98">
        <v>1.44E-2</v>
      </c>
      <c r="Q18" s="92">
        <v>0</v>
      </c>
      <c r="R18" s="92">
        <v>6.9999999999999999E-4</v>
      </c>
      <c r="S18" s="92">
        <v>2.8999999999999998E-3</v>
      </c>
      <c r="T18" s="98">
        <v>4.9500000000000002E-2</v>
      </c>
      <c r="U18" s="92">
        <v>0</v>
      </c>
      <c r="V18" s="92">
        <v>1.41E-2</v>
      </c>
      <c r="W18" s="92">
        <v>16.5488</v>
      </c>
      <c r="X18" s="92">
        <v>6.9999999999999999E-4</v>
      </c>
      <c r="Y18" s="92">
        <v>2.5392999999999999</v>
      </c>
      <c r="Z18" s="92">
        <v>67.526200000000003</v>
      </c>
      <c r="AA18" s="113" t="s">
        <v>125</v>
      </c>
      <c r="AB18" s="105">
        <f t="shared" si="5"/>
        <v>3.4375000000000004</v>
      </c>
      <c r="AC18" s="103">
        <f t="shared" si="6"/>
        <v>3.4282795259501428</v>
      </c>
      <c r="AF18" s="91" t="s">
        <v>125</v>
      </c>
      <c r="AG18" s="92">
        <v>2.2000000000000001E-3</v>
      </c>
      <c r="AH18" s="101">
        <v>8.5000000000000006E-3</v>
      </c>
      <c r="AI18" s="92">
        <v>0</v>
      </c>
      <c r="AJ18" s="92">
        <v>6.9999999999999999E-4</v>
      </c>
      <c r="AK18" s="92">
        <v>2E-3</v>
      </c>
      <c r="AL18" s="101">
        <v>1.4500000000000001E-2</v>
      </c>
      <c r="AM18" s="92">
        <v>0</v>
      </c>
      <c r="AN18" s="92">
        <v>4.5699999999999998E-2</v>
      </c>
      <c r="AO18" s="92">
        <v>11.0091</v>
      </c>
      <c r="AP18" s="92">
        <v>6.9999999999999999E-4</v>
      </c>
      <c r="AQ18" s="92">
        <v>3.9455</v>
      </c>
      <c r="AR18" s="93">
        <v>67.647300000000001</v>
      </c>
      <c r="AS18" s="113" t="s">
        <v>125</v>
      </c>
      <c r="AT18" s="105">
        <f t="shared" si="7"/>
        <v>1.7058823529411764</v>
      </c>
      <c r="AU18" s="103">
        <f t="shared" si="8"/>
        <v>1.7092846270928463</v>
      </c>
      <c r="AW18" s="91" t="s">
        <v>125</v>
      </c>
      <c r="AX18" s="92">
        <v>1.2999999999999999E-3</v>
      </c>
      <c r="AY18" s="98">
        <v>5.0000000000000001E-3</v>
      </c>
      <c r="AZ18" s="92">
        <v>0</v>
      </c>
      <c r="BA18" s="92">
        <v>4.0000000000000002E-4</v>
      </c>
      <c r="BB18" s="92">
        <v>1.1999999999999999E-3</v>
      </c>
      <c r="BC18" s="98">
        <v>1.03E-2</v>
      </c>
      <c r="BD18" s="92">
        <v>0</v>
      </c>
      <c r="BE18" s="92">
        <v>3.61E-2</v>
      </c>
      <c r="BF18" s="92">
        <v>12.8291</v>
      </c>
      <c r="BG18" s="92">
        <v>4.0000000000000002E-4</v>
      </c>
      <c r="BH18" s="92">
        <v>4.8982999999999999</v>
      </c>
      <c r="BI18" s="93">
        <v>67.639700000000005</v>
      </c>
      <c r="BJ18" s="113" t="s">
        <v>125</v>
      </c>
      <c r="BK18" s="105">
        <f t="shared" si="9"/>
        <v>2.06</v>
      </c>
      <c r="BL18" s="103">
        <f t="shared" si="10"/>
        <v>2.0650118203309691</v>
      </c>
    </row>
    <row r="19" spans="2:64" s="76" customFormat="1" x14ac:dyDescent="0.25">
      <c r="B19" s="75"/>
      <c r="C19" s="75">
        <v>15</v>
      </c>
      <c r="D19" s="79">
        <f>DWcalcs!I11</f>
        <v>6.3158483082595682E-2</v>
      </c>
      <c r="E19" s="79">
        <f>DWcalcs!P11</f>
        <v>0.13032032039188934</v>
      </c>
      <c r="F19" s="79">
        <f>DWcalcs!V11</f>
        <v>5.8054994499170363E-2</v>
      </c>
      <c r="G19" s="79"/>
      <c r="H19" s="79">
        <f>DWcalcs!AK11/AT8</f>
        <v>0.10379316891367414</v>
      </c>
      <c r="L19" s="86"/>
      <c r="N19" s="91" t="s">
        <v>126</v>
      </c>
      <c r="O19" s="92">
        <v>3.0999999999999999E-3</v>
      </c>
      <c r="P19" s="98">
        <v>1.52E-2</v>
      </c>
      <c r="Q19" s="92">
        <v>0</v>
      </c>
      <c r="R19" s="92">
        <v>8.9999999999999998E-4</v>
      </c>
      <c r="S19" s="92">
        <v>3.0999999999999999E-3</v>
      </c>
      <c r="T19" s="98">
        <v>6.0100000000000001E-2</v>
      </c>
      <c r="U19" s="92">
        <v>0</v>
      </c>
      <c r="V19" s="92">
        <v>1.4999999999999999E-2</v>
      </c>
      <c r="W19" s="92">
        <v>13.469099999999999</v>
      </c>
      <c r="X19" s="92">
        <v>8.9999999999999998E-4</v>
      </c>
      <c r="Y19" s="92">
        <v>1.9657</v>
      </c>
      <c r="Z19" s="92">
        <v>72.525999999999996</v>
      </c>
      <c r="AA19" s="113" t="s">
        <v>126</v>
      </c>
      <c r="AB19" s="105">
        <f t="shared" si="5"/>
        <v>3.9539473684210527</v>
      </c>
      <c r="AC19" s="103">
        <f t="shared" si="6"/>
        <v>3.9559496567505721</v>
      </c>
      <c r="AF19" s="91" t="s">
        <v>126</v>
      </c>
      <c r="AG19" s="92">
        <v>3.0000000000000001E-3</v>
      </c>
      <c r="AH19" s="101">
        <v>1.1599999999999999E-2</v>
      </c>
      <c r="AI19" s="92">
        <v>0</v>
      </c>
      <c r="AJ19" s="92">
        <v>1E-3</v>
      </c>
      <c r="AK19" s="92">
        <v>2.8E-3</v>
      </c>
      <c r="AL19" s="101">
        <v>2.23E-2</v>
      </c>
      <c r="AM19" s="92">
        <v>0</v>
      </c>
      <c r="AN19" s="92">
        <v>4.4900000000000002E-2</v>
      </c>
      <c r="AO19" s="92">
        <v>9.3118999999999996</v>
      </c>
      <c r="AP19" s="92">
        <v>1E-3</v>
      </c>
      <c r="AQ19" s="92">
        <v>2.7462</v>
      </c>
      <c r="AR19" s="93">
        <v>72.607500000000002</v>
      </c>
      <c r="AS19" s="113" t="s">
        <v>126</v>
      </c>
      <c r="AT19" s="105">
        <f t="shared" si="7"/>
        <v>1.9224137931034484</v>
      </c>
      <c r="AU19" s="103">
        <f t="shared" si="8"/>
        <v>1.919650655021834</v>
      </c>
      <c r="AW19" s="91" t="s">
        <v>126</v>
      </c>
      <c r="AX19" s="92">
        <v>1.8E-3</v>
      </c>
      <c r="AY19" s="98">
        <v>6.7000000000000002E-3</v>
      </c>
      <c r="AZ19" s="92">
        <v>0</v>
      </c>
      <c r="BA19" s="92">
        <v>5.9999999999999995E-4</v>
      </c>
      <c r="BB19" s="92">
        <v>1.6999999999999999E-3</v>
      </c>
      <c r="BC19" s="98">
        <v>1.52E-2</v>
      </c>
      <c r="BD19" s="92">
        <v>0</v>
      </c>
      <c r="BE19" s="92">
        <v>3.8100000000000002E-2</v>
      </c>
      <c r="BF19" s="92">
        <v>10.693300000000001</v>
      </c>
      <c r="BG19" s="92">
        <v>5.9999999999999995E-4</v>
      </c>
      <c r="BH19" s="92">
        <v>3.444</v>
      </c>
      <c r="BI19" s="93">
        <v>72.616900000000001</v>
      </c>
      <c r="BJ19" s="113" t="s">
        <v>126</v>
      </c>
      <c r="BK19" s="105">
        <f t="shared" si="9"/>
        <v>2.2686567164179103</v>
      </c>
      <c r="BL19" s="103">
        <f t="shared" si="10"/>
        <v>2.28125</v>
      </c>
    </row>
    <row r="20" spans="2:64" s="76" customFormat="1" x14ac:dyDescent="0.25">
      <c r="B20" s="75"/>
      <c r="C20" s="76">
        <v>16</v>
      </c>
      <c r="D20" s="36">
        <f>D19</f>
        <v>6.3158483082595682E-2</v>
      </c>
      <c r="E20" s="36">
        <f t="shared" ref="E20:H20" si="21">E19</f>
        <v>0.13032032039188934</v>
      </c>
      <c r="F20" s="36">
        <f t="shared" si="21"/>
        <v>5.8054994499170363E-2</v>
      </c>
      <c r="G20" s="36"/>
      <c r="H20" s="36">
        <f t="shared" si="21"/>
        <v>0.10379316891367414</v>
      </c>
      <c r="L20" s="86"/>
      <c r="N20" s="91" t="s">
        <v>127</v>
      </c>
      <c r="O20" s="92">
        <v>3.3999999999999998E-3</v>
      </c>
      <c r="P20" s="98">
        <v>1.66E-2</v>
      </c>
      <c r="Q20" s="92">
        <v>0</v>
      </c>
      <c r="R20" s="92">
        <v>1.1999999999999999E-3</v>
      </c>
      <c r="S20" s="92">
        <v>3.3E-3</v>
      </c>
      <c r="T20" s="98">
        <v>7.0400000000000004E-2</v>
      </c>
      <c r="U20" s="92">
        <v>0</v>
      </c>
      <c r="V20" s="92">
        <v>1.7000000000000001E-2</v>
      </c>
      <c r="W20" s="92">
        <v>10.5756</v>
      </c>
      <c r="X20" s="92">
        <v>1.1999999999999999E-3</v>
      </c>
      <c r="Y20" s="92">
        <v>1.6380999999999999</v>
      </c>
      <c r="Z20" s="92">
        <v>77.514499999999998</v>
      </c>
      <c r="AA20" s="113" t="s">
        <v>127</v>
      </c>
      <c r="AB20" s="105">
        <f t="shared" si="5"/>
        <v>4.2409638554216871</v>
      </c>
      <c r="AC20" s="103">
        <f t="shared" si="6"/>
        <v>4.2392344497607652</v>
      </c>
      <c r="AF20" s="91" t="s">
        <v>127</v>
      </c>
      <c r="AG20" s="92">
        <v>3.7000000000000002E-3</v>
      </c>
      <c r="AH20" s="101">
        <v>1.41E-2</v>
      </c>
      <c r="AI20" s="92">
        <v>0</v>
      </c>
      <c r="AJ20" s="92">
        <v>1.5E-3</v>
      </c>
      <c r="AK20" s="92">
        <v>3.5000000000000001E-3</v>
      </c>
      <c r="AL20" s="101">
        <v>3.1800000000000002E-2</v>
      </c>
      <c r="AM20" s="92">
        <v>0</v>
      </c>
      <c r="AN20" s="92">
        <v>4.5699999999999998E-2</v>
      </c>
      <c r="AO20" s="92">
        <v>7.5648</v>
      </c>
      <c r="AP20" s="92">
        <v>1.5E-3</v>
      </c>
      <c r="AQ20" s="92">
        <v>2.0992000000000002</v>
      </c>
      <c r="AR20" s="93">
        <v>77.558499999999995</v>
      </c>
      <c r="AS20" s="113" t="s">
        <v>127</v>
      </c>
      <c r="AT20" s="105">
        <f t="shared" si="7"/>
        <v>2.2553191489361706</v>
      </c>
      <c r="AU20" s="103">
        <f t="shared" si="8"/>
        <v>2.2609776304888154</v>
      </c>
      <c r="AW20" s="91" t="s">
        <v>127</v>
      </c>
      <c r="AX20" s="92">
        <v>2.3E-3</v>
      </c>
      <c r="AY20" s="98">
        <v>8.9999999999999993E-3</v>
      </c>
      <c r="AZ20" s="92">
        <v>0</v>
      </c>
      <c r="BA20" s="92">
        <v>8.9999999999999998E-4</v>
      </c>
      <c r="BB20" s="92">
        <v>2.2000000000000001E-3</v>
      </c>
      <c r="BC20" s="98">
        <v>2.12E-2</v>
      </c>
      <c r="BD20" s="92">
        <v>0</v>
      </c>
      <c r="BE20" s="92">
        <v>4.2799999999999998E-2</v>
      </c>
      <c r="BF20" s="92">
        <v>8.5837000000000003</v>
      </c>
      <c r="BG20" s="92">
        <v>8.9999999999999998E-4</v>
      </c>
      <c r="BH20" s="92">
        <v>2.5969000000000002</v>
      </c>
      <c r="BI20" s="93">
        <v>77.584599999999995</v>
      </c>
      <c r="BJ20" s="113" t="s">
        <v>127</v>
      </c>
      <c r="BK20" s="105">
        <f t="shared" si="9"/>
        <v>2.3555555555555556</v>
      </c>
      <c r="BL20" s="103">
        <f t="shared" si="10"/>
        <v>2.3628318584070795</v>
      </c>
    </row>
    <row r="21" spans="2:64" s="76" customFormat="1" x14ac:dyDescent="0.25">
      <c r="B21" s="75"/>
      <c r="C21" s="76">
        <v>17</v>
      </c>
      <c r="D21" s="36">
        <f t="shared" ref="D21:D23" si="22">D20</f>
        <v>6.3158483082595682E-2</v>
      </c>
      <c r="E21" s="36">
        <f t="shared" ref="E21:E23" si="23">E20</f>
        <v>0.13032032039188934</v>
      </c>
      <c r="F21" s="36">
        <f t="shared" ref="F21:F23" si="24">F20</f>
        <v>5.8054994499170363E-2</v>
      </c>
      <c r="G21" s="36"/>
      <c r="H21" s="36">
        <f t="shared" ref="H21:H23" si="25">H20</f>
        <v>0.10379316891367414</v>
      </c>
      <c r="L21" s="86"/>
      <c r="N21" s="91" t="s">
        <v>128</v>
      </c>
      <c r="O21" s="92">
        <v>3.5000000000000001E-3</v>
      </c>
      <c r="P21" s="98">
        <v>1.8100000000000002E-2</v>
      </c>
      <c r="Q21" s="92">
        <v>0</v>
      </c>
      <c r="R21" s="92">
        <v>1.6999999999999999E-3</v>
      </c>
      <c r="S21" s="92">
        <v>3.7000000000000002E-3</v>
      </c>
      <c r="T21" s="98">
        <v>8.0100000000000005E-2</v>
      </c>
      <c r="U21" s="92">
        <v>0</v>
      </c>
      <c r="V21" s="92">
        <v>2.0799999999999999E-2</v>
      </c>
      <c r="W21" s="92">
        <v>8.0137999999999998</v>
      </c>
      <c r="X21" s="92">
        <v>1.6999999999999999E-3</v>
      </c>
      <c r="Y21" s="92">
        <v>1.4221999999999999</v>
      </c>
      <c r="Z21" s="92">
        <v>82.572999999999993</v>
      </c>
      <c r="AA21" s="113" t="s">
        <v>128</v>
      </c>
      <c r="AB21" s="105">
        <f t="shared" si="5"/>
        <v>4.4254143646408837</v>
      </c>
      <c r="AC21" s="103">
        <f t="shared" si="6"/>
        <v>4.4195652173913045</v>
      </c>
      <c r="AF21" s="91" t="s">
        <v>128</v>
      </c>
      <c r="AG21" s="92">
        <v>4.0000000000000001E-3</v>
      </c>
      <c r="AH21" s="101">
        <v>2.07E-2</v>
      </c>
      <c r="AI21" s="92">
        <v>0</v>
      </c>
      <c r="AJ21" s="92">
        <v>2.0999999999999999E-3</v>
      </c>
      <c r="AK21" s="92">
        <v>4.1999999999999997E-3</v>
      </c>
      <c r="AL21" s="101">
        <v>4.1700000000000001E-2</v>
      </c>
      <c r="AM21" s="92">
        <v>0</v>
      </c>
      <c r="AN21" s="92">
        <v>4.9500000000000002E-2</v>
      </c>
      <c r="AO21" s="92">
        <v>5.8871000000000002</v>
      </c>
      <c r="AP21" s="92">
        <v>2.0999999999999999E-3</v>
      </c>
      <c r="AQ21" s="92">
        <v>1.7132000000000001</v>
      </c>
      <c r="AR21" s="93">
        <v>82.579400000000007</v>
      </c>
      <c r="AS21" s="113" t="s">
        <v>128</v>
      </c>
      <c r="AT21" s="105">
        <f t="shared" si="7"/>
        <v>2.0144927536231885</v>
      </c>
      <c r="AU21" s="103">
        <f t="shared" si="8"/>
        <v>2.0160513643659712</v>
      </c>
      <c r="AW21" s="91" t="s">
        <v>128</v>
      </c>
      <c r="AX21" s="92">
        <v>2.7000000000000001E-3</v>
      </c>
      <c r="AY21" s="98">
        <v>1.41E-2</v>
      </c>
      <c r="AZ21" s="92">
        <v>0</v>
      </c>
      <c r="BA21" s="92">
        <v>1.5E-3</v>
      </c>
      <c r="BB21" s="92">
        <v>2.8E-3</v>
      </c>
      <c r="BC21" s="98">
        <v>2.7699999999999999E-2</v>
      </c>
      <c r="BD21" s="92">
        <v>0</v>
      </c>
      <c r="BE21" s="92">
        <v>5.04E-2</v>
      </c>
      <c r="BF21" s="92">
        <v>6.6710000000000003</v>
      </c>
      <c r="BG21" s="92">
        <v>1.4E-3</v>
      </c>
      <c r="BH21" s="92">
        <v>2.0222000000000002</v>
      </c>
      <c r="BI21" s="93">
        <v>82.604799999999997</v>
      </c>
      <c r="BJ21" s="113" t="s">
        <v>128</v>
      </c>
      <c r="BK21" s="105">
        <f t="shared" si="9"/>
        <v>1.9645390070921986</v>
      </c>
      <c r="BL21" s="103">
        <f t="shared" si="10"/>
        <v>1.9738562091503269</v>
      </c>
    </row>
    <row r="22" spans="2:64" s="76" customFormat="1" x14ac:dyDescent="0.25">
      <c r="B22" s="75"/>
      <c r="C22" s="76">
        <v>18</v>
      </c>
      <c r="D22" s="36">
        <f t="shared" si="22"/>
        <v>6.3158483082595682E-2</v>
      </c>
      <c r="E22" s="36">
        <f t="shared" si="23"/>
        <v>0.13032032039188934</v>
      </c>
      <c r="F22" s="36">
        <f t="shared" si="24"/>
        <v>5.8054994499170363E-2</v>
      </c>
      <c r="G22" s="36"/>
      <c r="H22" s="36">
        <f t="shared" si="25"/>
        <v>0.10379316891367414</v>
      </c>
      <c r="L22" s="86"/>
      <c r="N22" s="91" t="s">
        <v>129</v>
      </c>
      <c r="O22" s="92">
        <v>5.0000000000000001E-3</v>
      </c>
      <c r="P22" s="98">
        <v>2.1100000000000001E-2</v>
      </c>
      <c r="Q22" s="92">
        <v>0</v>
      </c>
      <c r="R22" s="92">
        <v>2.5000000000000001E-3</v>
      </c>
      <c r="S22" s="92">
        <v>4.8999999999999998E-3</v>
      </c>
      <c r="T22" s="98">
        <v>9.0399999999999994E-2</v>
      </c>
      <c r="U22" s="92">
        <v>0</v>
      </c>
      <c r="V22" s="92">
        <v>2.5999999999999999E-2</v>
      </c>
      <c r="W22" s="92">
        <v>6.0726000000000004</v>
      </c>
      <c r="X22" s="92">
        <v>2.3E-3</v>
      </c>
      <c r="Y22" s="92">
        <v>1.2867</v>
      </c>
      <c r="Z22" s="92">
        <v>87.615799999999993</v>
      </c>
      <c r="AA22" s="113" t="s">
        <v>129</v>
      </c>
      <c r="AB22" s="105">
        <f t="shared" si="5"/>
        <v>4.2843601895734595</v>
      </c>
      <c r="AC22" s="103">
        <f t="shared" si="6"/>
        <v>4.284191829484902</v>
      </c>
      <c r="AF22" s="91" t="s">
        <v>129</v>
      </c>
      <c r="AG22" s="92">
        <v>5.4000000000000003E-3</v>
      </c>
      <c r="AH22" s="101">
        <v>1.78E-2</v>
      </c>
      <c r="AI22" s="92">
        <v>0</v>
      </c>
      <c r="AJ22" s="92">
        <v>3.0000000000000001E-3</v>
      </c>
      <c r="AK22" s="92">
        <v>5.3E-3</v>
      </c>
      <c r="AL22" s="101">
        <v>5.2299999999999999E-2</v>
      </c>
      <c r="AM22" s="92">
        <v>0</v>
      </c>
      <c r="AN22" s="92">
        <v>5.5E-2</v>
      </c>
      <c r="AO22" s="92">
        <v>4.5004</v>
      </c>
      <c r="AP22" s="92">
        <v>2.8999999999999998E-3</v>
      </c>
      <c r="AQ22" s="92">
        <v>1.4638</v>
      </c>
      <c r="AR22" s="93">
        <v>87.603200000000001</v>
      </c>
      <c r="AS22" s="113" t="s">
        <v>129</v>
      </c>
      <c r="AT22" s="105">
        <f t="shared" si="7"/>
        <v>2.9382022471910112</v>
      </c>
      <c r="AU22" s="103">
        <f t="shared" si="8"/>
        <v>2.9411764705882355</v>
      </c>
      <c r="AW22" s="91" t="s">
        <v>129</v>
      </c>
      <c r="AX22" s="92">
        <v>3.8999999999999998E-3</v>
      </c>
      <c r="AY22" s="98">
        <v>1.2999999999999999E-2</v>
      </c>
      <c r="AZ22" s="92">
        <v>0</v>
      </c>
      <c r="BA22" s="92">
        <v>2.2000000000000001E-3</v>
      </c>
      <c r="BB22" s="92">
        <v>3.8E-3</v>
      </c>
      <c r="BC22" s="98">
        <v>3.5200000000000002E-2</v>
      </c>
      <c r="BD22" s="92">
        <v>0</v>
      </c>
      <c r="BE22" s="92">
        <v>5.8299999999999998E-2</v>
      </c>
      <c r="BF22" s="92">
        <v>5.1868999999999996</v>
      </c>
      <c r="BG22" s="92">
        <v>2.0999999999999999E-3</v>
      </c>
      <c r="BH22" s="92">
        <v>1.6442000000000001</v>
      </c>
      <c r="BI22" s="93">
        <v>87.626900000000006</v>
      </c>
      <c r="BJ22" s="113" t="s">
        <v>129</v>
      </c>
      <c r="BK22" s="105">
        <f t="shared" si="9"/>
        <v>2.7076923076923078</v>
      </c>
      <c r="BL22" s="103">
        <f t="shared" si="10"/>
        <v>2.7050359712230216</v>
      </c>
    </row>
    <row r="23" spans="2:64" s="76" customFormat="1" x14ac:dyDescent="0.25">
      <c r="B23" s="75"/>
      <c r="C23" s="76">
        <v>19</v>
      </c>
      <c r="D23" s="36">
        <f t="shared" si="22"/>
        <v>6.3158483082595682E-2</v>
      </c>
      <c r="E23" s="36">
        <f t="shared" si="23"/>
        <v>0.13032032039188934</v>
      </c>
      <c r="F23" s="36">
        <f t="shared" si="24"/>
        <v>5.8054994499170363E-2</v>
      </c>
      <c r="G23" s="36"/>
      <c r="H23" s="36">
        <f t="shared" si="25"/>
        <v>0.10379316891367414</v>
      </c>
      <c r="L23" s="86"/>
      <c r="N23" s="91" t="s">
        <v>130</v>
      </c>
      <c r="O23" s="92">
        <v>6.7999999999999996E-3</v>
      </c>
      <c r="P23" s="98">
        <v>2.4799999999999999E-2</v>
      </c>
      <c r="Q23" s="92">
        <v>0</v>
      </c>
      <c r="R23" s="92">
        <v>3.3E-3</v>
      </c>
      <c r="S23" s="92">
        <v>6.6E-3</v>
      </c>
      <c r="T23" s="98">
        <v>0.1036</v>
      </c>
      <c r="U23" s="92">
        <v>0</v>
      </c>
      <c r="V23" s="92">
        <v>3.09E-2</v>
      </c>
      <c r="W23" s="92">
        <v>5.1036999999999999</v>
      </c>
      <c r="X23" s="92">
        <v>3.2000000000000002E-3</v>
      </c>
      <c r="Y23" s="92">
        <v>1.2179</v>
      </c>
      <c r="Z23" s="92">
        <v>92.615200000000002</v>
      </c>
      <c r="AA23" s="113" t="s">
        <v>130</v>
      </c>
      <c r="AB23" s="105">
        <f t="shared" si="5"/>
        <v>4.17741935483871</v>
      </c>
      <c r="AC23" s="103">
        <f t="shared" si="6"/>
        <v>4.1875</v>
      </c>
      <c r="AF23" s="91" t="s">
        <v>130</v>
      </c>
      <c r="AG23" s="92">
        <v>7.1999999999999998E-3</v>
      </c>
      <c r="AH23" s="101">
        <v>2.06E-2</v>
      </c>
      <c r="AI23" s="92">
        <v>0</v>
      </c>
      <c r="AJ23" s="92">
        <v>3.8999999999999998E-3</v>
      </c>
      <c r="AK23" s="92">
        <v>6.8999999999999999E-3</v>
      </c>
      <c r="AL23" s="101">
        <v>6.5299999999999997E-2</v>
      </c>
      <c r="AM23" s="92">
        <v>0</v>
      </c>
      <c r="AN23" s="92">
        <v>5.8299999999999998E-2</v>
      </c>
      <c r="AO23" s="92">
        <v>3.6913</v>
      </c>
      <c r="AP23" s="92">
        <v>3.8E-3</v>
      </c>
      <c r="AQ23" s="92">
        <v>1.3271999999999999</v>
      </c>
      <c r="AR23" s="93">
        <v>92.589200000000005</v>
      </c>
      <c r="AS23" s="113" t="s">
        <v>130</v>
      </c>
      <c r="AT23" s="105">
        <f t="shared" si="7"/>
        <v>3.1699029126213589</v>
      </c>
      <c r="AU23" s="103">
        <f t="shared" si="8"/>
        <v>3.1573770491803277</v>
      </c>
      <c r="AW23" s="91" t="s">
        <v>130</v>
      </c>
      <c r="AX23" s="92">
        <v>5.4999999999999997E-3</v>
      </c>
      <c r="AY23" s="98">
        <v>1.6199999999999999E-2</v>
      </c>
      <c r="AZ23" s="92">
        <v>0</v>
      </c>
      <c r="BA23" s="92">
        <v>2.8999999999999998E-3</v>
      </c>
      <c r="BB23" s="92">
        <v>5.1999999999999998E-3</v>
      </c>
      <c r="BC23" s="98">
        <v>4.4999999999999998E-2</v>
      </c>
      <c r="BD23" s="92">
        <v>0</v>
      </c>
      <c r="BE23" s="92">
        <v>6.3E-2</v>
      </c>
      <c r="BF23" s="92">
        <v>4.4564000000000004</v>
      </c>
      <c r="BG23" s="92">
        <v>2.8E-3</v>
      </c>
      <c r="BH23" s="92">
        <v>1.4439</v>
      </c>
      <c r="BI23" s="93">
        <v>92.610500000000002</v>
      </c>
      <c r="BJ23" s="113" t="s">
        <v>130</v>
      </c>
      <c r="BK23" s="105">
        <f t="shared" si="9"/>
        <v>2.7777777777777777</v>
      </c>
      <c r="BL23" s="103">
        <f t="shared" si="10"/>
        <v>2.7773359840954273</v>
      </c>
    </row>
    <row r="24" spans="2:64" s="76" customFormat="1" x14ac:dyDescent="0.25">
      <c r="B24" s="75"/>
      <c r="C24" s="75">
        <v>20</v>
      </c>
      <c r="D24" s="79">
        <f>DWcalcs!I12</f>
        <v>6.3549109969133336E-2</v>
      </c>
      <c r="E24" s="79">
        <f>DWcalcs!P12</f>
        <v>0.13344955400601224</v>
      </c>
      <c r="F24" s="79">
        <f>DWcalcs!V12</f>
        <v>6.4985184554869138E-2</v>
      </c>
      <c r="G24" s="79"/>
      <c r="H24" s="79">
        <f>DWcalcs!AK12/AT9</f>
        <v>0.1086590166654805</v>
      </c>
      <c r="L24" s="86"/>
      <c r="N24" s="91" t="s">
        <v>131</v>
      </c>
      <c r="O24" s="92">
        <v>9.4999999999999998E-3</v>
      </c>
      <c r="P24" s="98">
        <v>3.2399999999999998E-2</v>
      </c>
      <c r="Q24" s="92">
        <v>0</v>
      </c>
      <c r="R24" s="92">
        <v>4.7000000000000002E-3</v>
      </c>
      <c r="S24" s="92">
        <v>8.6999999999999994E-3</v>
      </c>
      <c r="T24" s="98">
        <v>0.121</v>
      </c>
      <c r="U24" s="92">
        <v>0</v>
      </c>
      <c r="V24" s="92">
        <v>3.5700000000000003E-2</v>
      </c>
      <c r="W24" s="92">
        <v>4.5975999999999999</v>
      </c>
      <c r="X24" s="92">
        <v>4.3E-3</v>
      </c>
      <c r="Y24" s="92">
        <v>1.2041999999999999</v>
      </c>
      <c r="Z24" s="92">
        <v>97.586799999999997</v>
      </c>
      <c r="AA24" s="113" t="s">
        <v>131</v>
      </c>
      <c r="AB24" s="105">
        <f t="shared" si="5"/>
        <v>3.7345679012345681</v>
      </c>
      <c r="AC24" s="103">
        <f t="shared" si="6"/>
        <v>3.7287449392712553</v>
      </c>
      <c r="AF24" s="91" t="s">
        <v>131</v>
      </c>
      <c r="AG24" s="92">
        <v>8.8999999999999999E-3</v>
      </c>
      <c r="AH24" s="101">
        <v>2.2800000000000001E-2</v>
      </c>
      <c r="AI24" s="92">
        <v>0</v>
      </c>
      <c r="AJ24" s="92">
        <v>4.8999999999999998E-3</v>
      </c>
      <c r="AK24" s="92">
        <v>8.3999999999999995E-3</v>
      </c>
      <c r="AL24" s="101">
        <v>8.1000000000000003E-2</v>
      </c>
      <c r="AM24" s="92">
        <v>0</v>
      </c>
      <c r="AN24" s="92">
        <v>5.8599999999999999E-2</v>
      </c>
      <c r="AO24" s="92">
        <v>3.0775000000000001</v>
      </c>
      <c r="AP24" s="92">
        <v>4.7000000000000002E-3</v>
      </c>
      <c r="AQ24" s="92">
        <v>1.2383</v>
      </c>
      <c r="AR24" s="93">
        <v>97.555599999999998</v>
      </c>
      <c r="AS24" s="113" t="s">
        <v>131</v>
      </c>
      <c r="AT24" s="105">
        <f t="shared" si="7"/>
        <v>3.5526315789473686</v>
      </c>
      <c r="AU24" s="103">
        <f t="shared" si="8"/>
        <v>3.5384615384615383</v>
      </c>
      <c r="AW24" s="91" t="s">
        <v>131</v>
      </c>
      <c r="AX24" s="92">
        <v>7.1000000000000004E-3</v>
      </c>
      <c r="AY24" s="98">
        <v>1.9599999999999999E-2</v>
      </c>
      <c r="AZ24" s="92">
        <v>0</v>
      </c>
      <c r="BA24" s="92">
        <v>3.8999999999999998E-3</v>
      </c>
      <c r="BB24" s="92">
        <v>6.6E-3</v>
      </c>
      <c r="BC24" s="98">
        <v>5.7599999999999998E-2</v>
      </c>
      <c r="BD24" s="92">
        <v>0</v>
      </c>
      <c r="BE24" s="92">
        <v>6.4600000000000005E-2</v>
      </c>
      <c r="BF24" s="92">
        <v>4.0754999999999999</v>
      </c>
      <c r="BG24" s="92">
        <v>3.7000000000000002E-3</v>
      </c>
      <c r="BH24" s="92">
        <v>1.3696999999999999</v>
      </c>
      <c r="BI24" s="93">
        <v>97.572100000000006</v>
      </c>
      <c r="BJ24" s="113" t="s">
        <v>131</v>
      </c>
      <c r="BK24" s="105">
        <f t="shared" si="9"/>
        <v>2.9387755102040818</v>
      </c>
      <c r="BL24" s="103">
        <f t="shared" si="10"/>
        <v>2.9395973154362416</v>
      </c>
    </row>
    <row r="25" spans="2:64" s="76" customFormat="1" ht="15.75" thickBot="1" x14ac:dyDescent="0.3">
      <c r="B25" s="75"/>
      <c r="C25" s="76">
        <v>21</v>
      </c>
      <c r="D25" s="36">
        <f>D24</f>
        <v>6.3549109969133336E-2</v>
      </c>
      <c r="E25" s="36">
        <f t="shared" ref="E25:H25" si="26">E24</f>
        <v>0.13344955400601224</v>
      </c>
      <c r="F25" s="36">
        <f t="shared" si="26"/>
        <v>6.4985184554869138E-2</v>
      </c>
      <c r="G25" s="36"/>
      <c r="H25" s="36">
        <f t="shared" si="26"/>
        <v>0.1086590166654805</v>
      </c>
      <c r="L25" s="86"/>
      <c r="N25" s="91" t="s">
        <v>132</v>
      </c>
      <c r="O25" s="92">
        <v>9.9000000000000008E-3</v>
      </c>
      <c r="P25" s="98">
        <v>3.2399999999999998E-2</v>
      </c>
      <c r="Q25" s="92">
        <v>0</v>
      </c>
      <c r="R25" s="92">
        <v>4.8999999999999998E-3</v>
      </c>
      <c r="S25" s="92">
        <v>9.7000000000000003E-3</v>
      </c>
      <c r="T25" s="98">
        <v>0.13300000000000001</v>
      </c>
      <c r="U25" s="92">
        <v>0</v>
      </c>
      <c r="V25" s="92">
        <v>3.7900000000000003E-2</v>
      </c>
      <c r="W25" s="92">
        <v>4.5061</v>
      </c>
      <c r="X25" s="92">
        <v>5.0000000000000001E-3</v>
      </c>
      <c r="Y25" s="92">
        <v>1.2003999999999999</v>
      </c>
      <c r="Z25" s="92">
        <v>104.7423</v>
      </c>
      <c r="AA25" s="114" t="s">
        <v>132</v>
      </c>
      <c r="AB25" s="106">
        <f t="shared" si="5"/>
        <v>4.1049382716049383</v>
      </c>
      <c r="AC25" s="104">
        <f t="shared" si="6"/>
        <v>4.1224489795918364</v>
      </c>
      <c r="AF25" s="91" t="s">
        <v>132</v>
      </c>
      <c r="AG25" s="92">
        <v>9.1999999999999998E-3</v>
      </c>
      <c r="AH25" s="101">
        <v>2.2800000000000001E-2</v>
      </c>
      <c r="AI25" s="92">
        <v>0</v>
      </c>
      <c r="AJ25" s="92">
        <v>5.0000000000000001E-3</v>
      </c>
      <c r="AK25" s="92">
        <v>8.9999999999999993E-3</v>
      </c>
      <c r="AL25" s="101">
        <v>9.1200000000000003E-2</v>
      </c>
      <c r="AM25" s="92">
        <v>0</v>
      </c>
      <c r="AN25" s="92">
        <v>5.8200000000000002E-2</v>
      </c>
      <c r="AO25" s="92">
        <v>2.9274</v>
      </c>
      <c r="AP25" s="92">
        <v>5.3E-3</v>
      </c>
      <c r="AQ25" s="92">
        <v>1.2014</v>
      </c>
      <c r="AR25" s="93">
        <v>102.9624</v>
      </c>
      <c r="AS25" s="114" t="s">
        <v>132</v>
      </c>
      <c r="AT25" s="106">
        <f t="shared" si="7"/>
        <v>4</v>
      </c>
      <c r="AU25" s="104">
        <f t="shared" si="8"/>
        <v>4.0999999999999996</v>
      </c>
      <c r="AW25" s="91" t="s">
        <v>132</v>
      </c>
      <c r="AX25" s="92">
        <v>7.3000000000000001E-3</v>
      </c>
      <c r="AY25" s="98">
        <v>1.9599999999999999E-2</v>
      </c>
      <c r="AZ25" s="92">
        <v>0</v>
      </c>
      <c r="BA25" s="92">
        <v>4.0000000000000001E-3</v>
      </c>
      <c r="BB25" s="92">
        <v>7.1999999999999998E-3</v>
      </c>
      <c r="BC25" s="98">
        <v>6.59E-2</v>
      </c>
      <c r="BD25" s="92">
        <v>0</v>
      </c>
      <c r="BE25" s="92">
        <v>6.4899999999999999E-2</v>
      </c>
      <c r="BF25" s="92">
        <v>4.0045000000000002</v>
      </c>
      <c r="BG25" s="92">
        <v>4.3E-3</v>
      </c>
      <c r="BH25" s="92">
        <v>1.3433999999999999</v>
      </c>
      <c r="BI25" s="93">
        <v>104.7423</v>
      </c>
      <c r="BJ25" s="114" t="s">
        <v>132</v>
      </c>
      <c r="BK25" s="106">
        <f t="shared" si="9"/>
        <v>3.3622448979591839</v>
      </c>
      <c r="BL25" s="104">
        <f t="shared" si="10"/>
        <v>3.3333333333333335</v>
      </c>
    </row>
    <row r="26" spans="2:64" s="76" customFormat="1" x14ac:dyDescent="0.25">
      <c r="B26" s="75"/>
      <c r="C26" s="76">
        <v>22</v>
      </c>
      <c r="D26" s="36">
        <f t="shared" ref="D26:D28" si="27">D25</f>
        <v>6.3549109969133336E-2</v>
      </c>
      <c r="E26" s="36">
        <f t="shared" ref="E26:E28" si="28">E25</f>
        <v>0.13344955400601224</v>
      </c>
      <c r="F26" s="36">
        <f t="shared" ref="F26:F28" si="29">F25</f>
        <v>6.4985184554869138E-2</v>
      </c>
      <c r="G26" s="36"/>
      <c r="H26" s="36">
        <f t="shared" ref="H26:H28" si="30">H25</f>
        <v>0.1086590166654805</v>
      </c>
      <c r="L26" s="86"/>
      <c r="N26" s="91"/>
      <c r="O26" s="92"/>
      <c r="P26" s="98"/>
      <c r="Q26" s="92"/>
      <c r="R26" s="92"/>
      <c r="S26" s="92"/>
      <c r="T26" s="98"/>
      <c r="U26" s="92"/>
      <c r="V26" s="92"/>
      <c r="W26" s="92"/>
      <c r="X26" s="92"/>
      <c r="Y26" s="92"/>
      <c r="Z26" s="93"/>
      <c r="AF26" s="91"/>
      <c r="AG26" s="92"/>
      <c r="AH26" s="101"/>
      <c r="AI26" s="92"/>
      <c r="AJ26" s="92"/>
      <c r="AK26" s="92"/>
      <c r="AL26" s="101"/>
      <c r="AM26" s="92"/>
      <c r="AN26" s="92"/>
      <c r="AO26" s="92"/>
      <c r="AP26" s="92"/>
      <c r="AQ26" s="92"/>
      <c r="AR26" s="93"/>
      <c r="AW26" s="91"/>
      <c r="AX26" s="92"/>
      <c r="AY26" s="98"/>
      <c r="AZ26" s="92"/>
      <c r="BA26" s="92"/>
      <c r="BB26" s="92"/>
      <c r="BC26" s="98"/>
      <c r="BD26" s="92"/>
      <c r="BE26" s="92"/>
      <c r="BF26" s="92"/>
      <c r="BG26" s="92"/>
      <c r="BH26" s="92"/>
      <c r="BI26" s="93"/>
    </row>
    <row r="27" spans="2:64" s="76" customFormat="1" ht="15.75" thickBot="1" x14ac:dyDescent="0.3">
      <c r="B27" s="75"/>
      <c r="C27" s="76">
        <v>23</v>
      </c>
      <c r="D27" s="36">
        <f t="shared" si="27"/>
        <v>6.3549109969133336E-2</v>
      </c>
      <c r="E27" s="36">
        <f t="shared" si="28"/>
        <v>0.13344955400601224</v>
      </c>
      <c r="F27" s="36">
        <f t="shared" si="29"/>
        <v>6.4985184554869138E-2</v>
      </c>
      <c r="G27" s="36"/>
      <c r="H27" s="36">
        <f t="shared" si="30"/>
        <v>0.1086590166654805</v>
      </c>
      <c r="L27" s="86"/>
      <c r="N27" s="94"/>
      <c r="O27" s="95" t="s">
        <v>102</v>
      </c>
      <c r="P27" s="99">
        <v>5.4999999999999997E-3</v>
      </c>
      <c r="Q27" s="95" t="s">
        <v>102</v>
      </c>
      <c r="R27" s="95">
        <v>2.9999999999999997E-4</v>
      </c>
      <c r="S27" s="95">
        <v>1.1000000000000001E-3</v>
      </c>
      <c r="T27" s="99">
        <v>1.4500000000000001E-2</v>
      </c>
      <c r="U27" s="95">
        <v>0</v>
      </c>
      <c r="V27" s="95">
        <v>1.8700000000000001E-2</v>
      </c>
      <c r="W27" s="95">
        <v>19.2776</v>
      </c>
      <c r="X27" s="95">
        <v>2.9999999999999997E-4</v>
      </c>
      <c r="Y27" s="95">
        <v>7.1059999999999999</v>
      </c>
      <c r="Z27" s="96">
        <v>62.418799999999997</v>
      </c>
      <c r="AF27" s="94"/>
      <c r="AG27" s="95" t="s">
        <v>102</v>
      </c>
      <c r="AH27" s="102">
        <v>8.0000000000000002E-3</v>
      </c>
      <c r="AI27" s="95" t="s">
        <v>102</v>
      </c>
      <c r="AJ27" s="95">
        <v>2.9999999999999997E-4</v>
      </c>
      <c r="AK27" s="95">
        <v>1E-3</v>
      </c>
      <c r="AL27" s="102">
        <v>9.4000000000000004E-3</v>
      </c>
      <c r="AM27" s="95">
        <v>0</v>
      </c>
      <c r="AN27" s="95">
        <v>2.8799999999999999E-2</v>
      </c>
      <c r="AO27" s="95">
        <v>12.773999999999999</v>
      </c>
      <c r="AP27" s="95">
        <v>2.9999999999999997E-4</v>
      </c>
      <c r="AQ27" s="95">
        <v>3.3115999999999999</v>
      </c>
      <c r="AR27" s="96">
        <v>69.335099999999997</v>
      </c>
      <c r="AW27" s="94"/>
      <c r="AX27" s="95" t="s">
        <v>102</v>
      </c>
      <c r="AY27" s="99">
        <v>1.6000000000000001E-3</v>
      </c>
      <c r="AZ27" s="95" t="s">
        <v>102</v>
      </c>
      <c r="BA27" s="95">
        <v>2.0000000000000001E-4</v>
      </c>
      <c r="BB27" s="95">
        <v>4.0000000000000002E-4</v>
      </c>
      <c r="BC27" s="99">
        <v>3.3999999999999998E-3</v>
      </c>
      <c r="BD27" s="95">
        <v>0</v>
      </c>
      <c r="BE27" s="95">
        <v>4.6199999999999998E-2</v>
      </c>
      <c r="BF27" s="95">
        <v>10.709899999999999</v>
      </c>
      <c r="BG27" s="95">
        <v>2.0000000000000001E-4</v>
      </c>
      <c r="BH27" s="95">
        <v>7.3898000000000001</v>
      </c>
      <c r="BI27" s="96">
        <v>73.130099999999999</v>
      </c>
    </row>
    <row r="28" spans="2:64" s="76" customFormat="1" x14ac:dyDescent="0.25">
      <c r="B28" s="75"/>
      <c r="C28" s="76">
        <v>24</v>
      </c>
      <c r="D28" s="36">
        <f t="shared" si="27"/>
        <v>6.3549109969133336E-2</v>
      </c>
      <c r="E28" s="36">
        <f t="shared" si="28"/>
        <v>0.13344955400601224</v>
      </c>
      <c r="F28" s="36">
        <f t="shared" si="29"/>
        <v>6.4985184554869138E-2</v>
      </c>
      <c r="G28" s="36"/>
      <c r="H28" s="36">
        <f t="shared" si="30"/>
        <v>0.1086590166654805</v>
      </c>
      <c r="L28" s="86"/>
    </row>
    <row r="29" spans="2:64" s="76" customFormat="1" x14ac:dyDescent="0.25">
      <c r="B29" s="75"/>
      <c r="C29" s="75">
        <v>25</v>
      </c>
      <c r="D29" s="79">
        <f>DWcalcs!I13</f>
        <v>6.3598506098877294E-2</v>
      </c>
      <c r="E29" s="79">
        <f>DWcalcs!P13</f>
        <v>0.13264444671367259</v>
      </c>
      <c r="F29" s="79">
        <f>DWcalcs!V13</f>
        <v>7.2014259726068938E-2</v>
      </c>
      <c r="G29" s="79"/>
      <c r="H29" s="79">
        <f>DWcalcs!AK13/AT10</f>
        <v>0.11114880453783704</v>
      </c>
      <c r="L29" s="86"/>
    </row>
    <row r="30" spans="2:64" s="76" customFormat="1" x14ac:dyDescent="0.25">
      <c r="B30" s="75"/>
      <c r="C30" s="76">
        <v>26</v>
      </c>
      <c r="D30" s="36">
        <f>D29</f>
        <v>6.3598506098877294E-2</v>
      </c>
      <c r="E30" s="36">
        <f t="shared" ref="E30:H30" si="31">E29</f>
        <v>0.13264444671367259</v>
      </c>
      <c r="F30" s="36">
        <f t="shared" si="31"/>
        <v>7.2014259726068938E-2</v>
      </c>
      <c r="G30" s="36"/>
      <c r="H30" s="36">
        <f t="shared" si="31"/>
        <v>0.11114880453783704</v>
      </c>
      <c r="L30" s="86"/>
    </row>
    <row r="31" spans="2:64" s="76" customFormat="1" ht="15.75" thickBot="1" x14ac:dyDescent="0.3">
      <c r="B31" s="75"/>
      <c r="C31" s="76">
        <v>27</v>
      </c>
      <c r="D31" s="36">
        <f t="shared" ref="D31:D33" si="32">D30</f>
        <v>6.3598506098877294E-2</v>
      </c>
      <c r="E31" s="36">
        <f t="shared" ref="E31:E33" si="33">E30</f>
        <v>0.13264444671367259</v>
      </c>
      <c r="F31" s="36">
        <f t="shared" ref="F31:F33" si="34">F30</f>
        <v>7.2014259726068938E-2</v>
      </c>
      <c r="G31" s="36"/>
      <c r="H31" s="36">
        <f t="shared" ref="H31:H33" si="35">H30</f>
        <v>0.11114880453783704</v>
      </c>
      <c r="L31" s="86"/>
    </row>
    <row r="32" spans="2:64" s="76" customFormat="1" x14ac:dyDescent="0.25">
      <c r="B32" s="75"/>
      <c r="C32" s="76">
        <v>28</v>
      </c>
      <c r="D32" s="36">
        <f t="shared" si="32"/>
        <v>6.3598506098877294E-2</v>
      </c>
      <c r="E32" s="36">
        <f t="shared" si="33"/>
        <v>0.13264444671367259</v>
      </c>
      <c r="F32" s="36">
        <f t="shared" si="34"/>
        <v>7.2014259726068938E-2</v>
      </c>
      <c r="G32" s="36"/>
      <c r="H32" s="36">
        <f t="shared" si="35"/>
        <v>0.11114880453783704</v>
      </c>
      <c r="L32" s="86"/>
      <c r="N32" s="154" t="s">
        <v>154</v>
      </c>
      <c r="O32" s="155"/>
      <c r="P32" s="155"/>
      <c r="Q32" s="155"/>
      <c r="R32" s="155"/>
      <c r="S32" s="155"/>
      <c r="T32" s="155"/>
      <c r="U32" s="155"/>
      <c r="V32" s="155"/>
      <c r="W32" s="155"/>
      <c r="X32" s="155"/>
      <c r="Y32" s="155"/>
      <c r="Z32" s="156"/>
      <c r="AF32" s="159" t="s">
        <v>135</v>
      </c>
      <c r="AG32" s="160"/>
      <c r="AH32" s="160"/>
      <c r="AI32" s="160"/>
      <c r="AJ32" s="160"/>
      <c r="AK32" s="160"/>
      <c r="AL32" s="160"/>
      <c r="AM32" s="160"/>
      <c r="AN32" s="160"/>
      <c r="AO32" s="160"/>
      <c r="AP32" s="160"/>
      <c r="AQ32" s="160"/>
      <c r="AR32" s="161"/>
      <c r="AW32" s="154" t="s">
        <v>135</v>
      </c>
      <c r="AX32" s="155"/>
      <c r="AY32" s="155"/>
      <c r="AZ32" s="155"/>
      <c r="BA32" s="155"/>
      <c r="BB32" s="155"/>
      <c r="BC32" s="155"/>
      <c r="BD32" s="155"/>
      <c r="BE32" s="155"/>
      <c r="BF32" s="155"/>
      <c r="BG32" s="155"/>
      <c r="BH32" s="155"/>
      <c r="BI32" s="156"/>
    </row>
    <row r="33" spans="2:63" s="76" customFormat="1" ht="15.75" thickBot="1" x14ac:dyDescent="0.3">
      <c r="B33" s="75"/>
      <c r="C33" s="76">
        <v>29</v>
      </c>
      <c r="D33" s="36">
        <f t="shared" si="32"/>
        <v>6.3598506098877294E-2</v>
      </c>
      <c r="E33" s="36">
        <f t="shared" si="33"/>
        <v>0.13264444671367259</v>
      </c>
      <c r="F33" s="36">
        <f t="shared" si="34"/>
        <v>7.2014259726068938E-2</v>
      </c>
      <c r="G33" s="36"/>
      <c r="H33" s="36">
        <f t="shared" si="35"/>
        <v>0.11114880453783704</v>
      </c>
      <c r="L33" s="86"/>
      <c r="N33" s="151" t="s">
        <v>3</v>
      </c>
      <c r="O33" s="157" t="s">
        <v>107</v>
      </c>
      <c r="P33" s="157"/>
      <c r="Q33" s="157"/>
      <c r="R33" s="157"/>
      <c r="S33" s="157" t="s">
        <v>112</v>
      </c>
      <c r="T33" s="157"/>
      <c r="U33" s="157"/>
      <c r="V33" s="157"/>
      <c r="W33" s="157"/>
      <c r="X33" s="157"/>
      <c r="Y33" s="157"/>
      <c r="Z33" s="158"/>
      <c r="AF33" s="11" t="s">
        <v>10</v>
      </c>
      <c r="AG33" s="157" t="s">
        <v>107</v>
      </c>
      <c r="AH33" s="157"/>
      <c r="AI33" s="157"/>
      <c r="AJ33" s="157"/>
      <c r="AK33" s="157" t="s">
        <v>112</v>
      </c>
      <c r="AL33" s="157"/>
      <c r="AM33" s="157"/>
      <c r="AN33" s="157"/>
      <c r="AO33" s="157"/>
      <c r="AP33" s="157"/>
      <c r="AQ33" s="157"/>
      <c r="AR33" s="157"/>
      <c r="AW33" s="131" t="s">
        <v>3</v>
      </c>
      <c r="AX33" s="162" t="s">
        <v>107</v>
      </c>
      <c r="AY33" s="162"/>
      <c r="AZ33" s="162"/>
      <c r="BA33" s="162"/>
      <c r="BB33" s="162" t="s">
        <v>112</v>
      </c>
      <c r="BC33" s="162"/>
      <c r="BD33" s="162"/>
      <c r="BE33" s="162"/>
      <c r="BF33" s="162"/>
      <c r="BG33" s="162"/>
      <c r="BH33" s="162"/>
      <c r="BI33" s="162"/>
    </row>
    <row r="34" spans="2:63" s="76" customFormat="1" ht="60.75" thickBot="1" x14ac:dyDescent="0.3">
      <c r="B34" s="75"/>
      <c r="C34" s="75">
        <v>30</v>
      </c>
      <c r="D34" s="79">
        <f>DWcalcs!I14</f>
        <v>6.5684845847399587E-2</v>
      </c>
      <c r="E34" s="79">
        <f>DWcalcs!P14</f>
        <v>0.1347943181115516</v>
      </c>
      <c r="F34" s="79">
        <f>DWcalcs!V14</f>
        <v>7.7111365682676389E-2</v>
      </c>
      <c r="G34" s="79"/>
      <c r="H34" s="79">
        <f>DWcalcs!AK14/AT11</f>
        <v>0.11192873328461701</v>
      </c>
      <c r="L34" s="86"/>
      <c r="N34" s="151" t="s">
        <v>113</v>
      </c>
      <c r="O34" s="5" t="s">
        <v>103</v>
      </c>
      <c r="P34" s="97" t="s">
        <v>157</v>
      </c>
      <c r="Q34" s="5" t="s">
        <v>105</v>
      </c>
      <c r="R34" s="5" t="s">
        <v>159</v>
      </c>
      <c r="S34" s="5" t="s">
        <v>156</v>
      </c>
      <c r="T34" s="97" t="s">
        <v>157</v>
      </c>
      <c r="U34" s="5" t="s">
        <v>158</v>
      </c>
      <c r="V34" s="5" t="s">
        <v>160</v>
      </c>
      <c r="W34" s="5" t="s">
        <v>161</v>
      </c>
      <c r="X34" s="5" t="s">
        <v>159</v>
      </c>
      <c r="Y34" s="5" t="s">
        <v>110</v>
      </c>
      <c r="Z34" s="152" t="s">
        <v>111</v>
      </c>
      <c r="AF34" s="131" t="s">
        <v>113</v>
      </c>
      <c r="AG34" s="132" t="s">
        <v>103</v>
      </c>
      <c r="AH34" s="133" t="s">
        <v>157</v>
      </c>
      <c r="AI34" s="132" t="s">
        <v>105</v>
      </c>
      <c r="AJ34" s="132" t="s">
        <v>159</v>
      </c>
      <c r="AK34" s="132" t="s">
        <v>156</v>
      </c>
      <c r="AL34" s="133" t="s">
        <v>157</v>
      </c>
      <c r="AM34" s="132" t="s">
        <v>158</v>
      </c>
      <c r="AN34" s="132" t="s">
        <v>160</v>
      </c>
      <c r="AO34" s="132" t="s">
        <v>161</v>
      </c>
      <c r="AP34" s="132" t="s">
        <v>159</v>
      </c>
      <c r="AQ34" s="132" t="s">
        <v>110</v>
      </c>
      <c r="AR34" s="132" t="s">
        <v>111</v>
      </c>
      <c r="AW34" s="144" t="s">
        <v>113</v>
      </c>
      <c r="AX34" s="145" t="s">
        <v>162</v>
      </c>
      <c r="AY34" s="146" t="s">
        <v>157</v>
      </c>
      <c r="AZ34" s="145" t="s">
        <v>163</v>
      </c>
      <c r="BA34" s="145" t="s">
        <v>159</v>
      </c>
      <c r="BB34" s="145" t="s">
        <v>156</v>
      </c>
      <c r="BC34" s="146" t="s">
        <v>157</v>
      </c>
      <c r="BD34" s="145" t="s">
        <v>158</v>
      </c>
      <c r="BE34" s="145" t="s">
        <v>160</v>
      </c>
      <c r="BF34" s="145" t="s">
        <v>161</v>
      </c>
      <c r="BG34" s="145" t="s">
        <v>159</v>
      </c>
      <c r="BH34" s="145" t="s">
        <v>110</v>
      </c>
      <c r="BI34" s="147" t="s">
        <v>111</v>
      </c>
    </row>
    <row r="35" spans="2:63" s="76" customFormat="1" x14ac:dyDescent="0.25">
      <c r="B35" s="75"/>
      <c r="C35" s="76">
        <v>31</v>
      </c>
      <c r="D35" s="36">
        <f>D34</f>
        <v>6.5684845847399587E-2</v>
      </c>
      <c r="E35" s="36">
        <f t="shared" ref="E35:H35" si="36">E34</f>
        <v>0.1347943181115516</v>
      </c>
      <c r="F35" s="36">
        <f t="shared" si="36"/>
        <v>7.7111365682676389E-2</v>
      </c>
      <c r="G35" s="36"/>
      <c r="H35" s="36">
        <f t="shared" si="36"/>
        <v>0.11192873328461701</v>
      </c>
      <c r="L35" s="86"/>
      <c r="N35" s="90" t="s">
        <v>114</v>
      </c>
      <c r="O35" s="39">
        <v>0</v>
      </c>
      <c r="P35" s="39">
        <v>0</v>
      </c>
      <c r="Q35" s="39">
        <v>0</v>
      </c>
      <c r="R35" s="39">
        <v>0</v>
      </c>
      <c r="S35" s="39">
        <v>0</v>
      </c>
      <c r="T35" s="39">
        <v>0</v>
      </c>
      <c r="U35" s="39">
        <v>0</v>
      </c>
      <c r="V35" s="39">
        <v>0</v>
      </c>
      <c r="W35" s="39">
        <v>0</v>
      </c>
      <c r="X35" s="39">
        <v>0</v>
      </c>
      <c r="Y35" s="39">
        <v>0</v>
      </c>
      <c r="Z35" s="137">
        <v>2.5</v>
      </c>
      <c r="AB35" s="76">
        <f>IFERROR(T35/P35,1)</f>
        <v>1</v>
      </c>
      <c r="AC35" s="36"/>
      <c r="AF35" s="134" t="s">
        <v>114</v>
      </c>
      <c r="AG35" s="135">
        <v>0</v>
      </c>
      <c r="AH35" s="140">
        <v>0</v>
      </c>
      <c r="AI35" s="135">
        <v>0</v>
      </c>
      <c r="AJ35" s="135">
        <v>0</v>
      </c>
      <c r="AK35" s="135">
        <v>0</v>
      </c>
      <c r="AL35" s="140">
        <v>0</v>
      </c>
      <c r="AM35" s="135">
        <v>0</v>
      </c>
      <c r="AN35" s="135">
        <v>0</v>
      </c>
      <c r="AO35" s="135">
        <v>0</v>
      </c>
      <c r="AP35" s="135">
        <v>0</v>
      </c>
      <c r="AQ35" s="135">
        <v>0</v>
      </c>
      <c r="AR35" s="136">
        <v>2.5</v>
      </c>
      <c r="AT35" s="143">
        <f>IFERROR(AL35/AH35,1)</f>
        <v>1</v>
      </c>
      <c r="AW35" s="90" t="s">
        <v>114</v>
      </c>
      <c r="AX35" s="39">
        <v>0</v>
      </c>
      <c r="AY35" s="150">
        <v>0</v>
      </c>
      <c r="AZ35" s="39">
        <v>0</v>
      </c>
      <c r="BA35" s="39">
        <v>0</v>
      </c>
      <c r="BB35" s="39">
        <v>0</v>
      </c>
      <c r="BC35" s="150">
        <v>0</v>
      </c>
      <c r="BD35" s="39">
        <v>0</v>
      </c>
      <c r="BE35" s="39">
        <v>0</v>
      </c>
      <c r="BF35" s="39">
        <v>0</v>
      </c>
      <c r="BG35" s="39">
        <v>0</v>
      </c>
      <c r="BH35" s="39">
        <v>0</v>
      </c>
      <c r="BI35" s="137">
        <v>2.5</v>
      </c>
      <c r="BK35" s="76">
        <f>IFERROR(BC35/AY35,1)</f>
        <v>1</v>
      </c>
    </row>
    <row r="36" spans="2:63" s="76" customFormat="1" x14ac:dyDescent="0.25">
      <c r="B36" s="75"/>
      <c r="C36" s="76">
        <v>32</v>
      </c>
      <c r="D36" s="36">
        <f t="shared" ref="D36:D38" si="37">D35</f>
        <v>6.5684845847399587E-2</v>
      </c>
      <c r="E36" s="36">
        <f t="shared" ref="E36:E38" si="38">E35</f>
        <v>0.1347943181115516</v>
      </c>
      <c r="F36" s="36">
        <f t="shared" ref="F36:F38" si="39">F35</f>
        <v>7.7111365682676389E-2</v>
      </c>
      <c r="G36" s="36"/>
      <c r="H36" s="36">
        <f t="shared" ref="H36:H38" si="40">H35</f>
        <v>0.11192873328461701</v>
      </c>
      <c r="L36" s="86"/>
      <c r="N36" s="91" t="s">
        <v>12</v>
      </c>
      <c r="O36" s="39">
        <v>0</v>
      </c>
      <c r="P36" s="39">
        <v>0</v>
      </c>
      <c r="Q36" s="39">
        <v>0</v>
      </c>
      <c r="R36" s="39">
        <v>0</v>
      </c>
      <c r="S36" s="39">
        <v>0</v>
      </c>
      <c r="T36" s="39">
        <v>0</v>
      </c>
      <c r="U36" s="39">
        <v>0</v>
      </c>
      <c r="V36" s="39">
        <v>0</v>
      </c>
      <c r="W36" s="39">
        <v>33.678800000000003</v>
      </c>
      <c r="X36" s="39">
        <v>0</v>
      </c>
      <c r="Y36" s="39">
        <v>95.795100000000005</v>
      </c>
      <c r="Z36" s="137">
        <v>9</v>
      </c>
      <c r="AB36" s="76">
        <f t="shared" ref="AB36:AB55" si="41">IFERROR(T36/P36,1)</f>
        <v>1</v>
      </c>
      <c r="AC36" s="36"/>
      <c r="AF36" s="91" t="s">
        <v>12</v>
      </c>
      <c r="AG36" s="39">
        <v>0</v>
      </c>
      <c r="AH36" s="141">
        <v>0</v>
      </c>
      <c r="AI36" s="39">
        <v>0</v>
      </c>
      <c r="AJ36" s="39">
        <v>0</v>
      </c>
      <c r="AK36" s="39">
        <v>0</v>
      </c>
      <c r="AL36" s="141">
        <v>0</v>
      </c>
      <c r="AM36" s="39">
        <v>0</v>
      </c>
      <c r="AN36" s="39">
        <v>0</v>
      </c>
      <c r="AO36" s="39">
        <v>13.008900000000001</v>
      </c>
      <c r="AP36" s="39">
        <v>0</v>
      </c>
      <c r="AQ36" s="39">
        <v>269.72809999999998</v>
      </c>
      <c r="AR36" s="137">
        <v>9</v>
      </c>
      <c r="AT36" s="143">
        <f t="shared" ref="AT36:AT55" si="42">IFERROR(AL36/AH36,1)</f>
        <v>1</v>
      </c>
      <c r="AW36" s="91" t="s">
        <v>12</v>
      </c>
      <c r="AX36" s="39">
        <v>0</v>
      </c>
      <c r="AY36" s="150">
        <v>0</v>
      </c>
      <c r="AZ36" s="39">
        <v>0</v>
      </c>
      <c r="BA36" s="39">
        <v>0</v>
      </c>
      <c r="BB36" s="39">
        <v>0</v>
      </c>
      <c r="BC36" s="150">
        <v>0</v>
      </c>
      <c r="BD36" s="39">
        <v>0</v>
      </c>
      <c r="BE36" s="39">
        <v>0</v>
      </c>
      <c r="BF36" s="39">
        <v>14.174099999999999</v>
      </c>
      <c r="BG36" s="39">
        <v>0</v>
      </c>
      <c r="BH36" s="39">
        <v>250.1858</v>
      </c>
      <c r="BI36" s="137">
        <v>9</v>
      </c>
      <c r="BK36" s="76">
        <f t="shared" ref="BK36:BK55" si="43">IFERROR(BC36/AY36,1)</f>
        <v>1</v>
      </c>
    </row>
    <row r="37" spans="2:63" s="76" customFormat="1" x14ac:dyDescent="0.25">
      <c r="B37" s="75"/>
      <c r="C37" s="76">
        <v>33</v>
      </c>
      <c r="D37" s="36">
        <f t="shared" si="37"/>
        <v>6.5684845847399587E-2</v>
      </c>
      <c r="E37" s="36">
        <f t="shared" si="38"/>
        <v>0.1347943181115516</v>
      </c>
      <c r="F37" s="36">
        <f t="shared" si="39"/>
        <v>7.7111365682676389E-2</v>
      </c>
      <c r="G37" s="36"/>
      <c r="H37" s="36">
        <f t="shared" si="40"/>
        <v>0.11192873328461701</v>
      </c>
      <c r="L37" s="86"/>
      <c r="N37" s="91" t="s">
        <v>13</v>
      </c>
      <c r="O37" s="39">
        <v>0</v>
      </c>
      <c r="P37" s="39">
        <v>0</v>
      </c>
      <c r="Q37" s="39">
        <v>0</v>
      </c>
      <c r="R37" s="39">
        <v>0</v>
      </c>
      <c r="S37" s="39">
        <v>0</v>
      </c>
      <c r="T37" s="39">
        <v>0</v>
      </c>
      <c r="U37" s="39">
        <v>0</v>
      </c>
      <c r="V37" s="39">
        <v>0</v>
      </c>
      <c r="W37" s="39">
        <v>31.3538</v>
      </c>
      <c r="X37" s="39">
        <v>0</v>
      </c>
      <c r="Y37" s="39">
        <v>283.36450000000002</v>
      </c>
      <c r="Z37" s="137">
        <v>13.335599999999999</v>
      </c>
      <c r="AB37" s="76">
        <f t="shared" si="41"/>
        <v>1</v>
      </c>
      <c r="AC37" s="36"/>
      <c r="AF37" s="91" t="s">
        <v>13</v>
      </c>
      <c r="AG37" s="39">
        <v>0</v>
      </c>
      <c r="AH37" s="141">
        <v>0</v>
      </c>
      <c r="AI37" s="39">
        <v>0</v>
      </c>
      <c r="AJ37" s="39">
        <v>0</v>
      </c>
      <c r="AK37" s="39">
        <v>0</v>
      </c>
      <c r="AL37" s="141">
        <v>0</v>
      </c>
      <c r="AM37" s="39">
        <v>0</v>
      </c>
      <c r="AN37" s="39">
        <v>0</v>
      </c>
      <c r="AO37" s="39">
        <v>10.860099999999999</v>
      </c>
      <c r="AP37" s="39">
        <v>0</v>
      </c>
      <c r="AQ37" s="39">
        <v>664.77139999999997</v>
      </c>
      <c r="AR37" s="137">
        <v>13.2156</v>
      </c>
      <c r="AT37" s="143">
        <f t="shared" si="42"/>
        <v>1</v>
      </c>
      <c r="AW37" s="91" t="s">
        <v>13</v>
      </c>
      <c r="AX37" s="39">
        <v>0</v>
      </c>
      <c r="AY37" s="150">
        <v>0</v>
      </c>
      <c r="AZ37" s="39">
        <v>0</v>
      </c>
      <c r="BA37" s="39">
        <v>0</v>
      </c>
      <c r="BB37" s="39">
        <v>0</v>
      </c>
      <c r="BC37" s="150">
        <v>0</v>
      </c>
      <c r="BD37" s="39">
        <v>0</v>
      </c>
      <c r="BE37" s="39">
        <v>0</v>
      </c>
      <c r="BF37" s="39">
        <v>11.910500000000001</v>
      </c>
      <c r="BG37" s="39">
        <v>0</v>
      </c>
      <c r="BH37" s="39">
        <v>761.97109999999998</v>
      </c>
      <c r="BI37" s="137">
        <v>13.2704</v>
      </c>
      <c r="BK37" s="76">
        <f t="shared" si="43"/>
        <v>1</v>
      </c>
    </row>
    <row r="38" spans="2:63" s="76" customFormat="1" x14ac:dyDescent="0.25">
      <c r="B38" s="75"/>
      <c r="C38" s="76">
        <v>34</v>
      </c>
      <c r="D38" s="36">
        <f t="shared" si="37"/>
        <v>6.5684845847399587E-2</v>
      </c>
      <c r="E38" s="36">
        <f t="shared" si="38"/>
        <v>0.1347943181115516</v>
      </c>
      <c r="F38" s="36">
        <f t="shared" si="39"/>
        <v>7.7111365682676389E-2</v>
      </c>
      <c r="G38" s="36"/>
      <c r="H38" s="36">
        <f t="shared" si="40"/>
        <v>0.11192873328461701</v>
      </c>
      <c r="L38" s="86"/>
      <c r="N38" s="91" t="s">
        <v>115</v>
      </c>
      <c r="O38" s="39">
        <v>0</v>
      </c>
      <c r="P38" s="39">
        <v>2</v>
      </c>
      <c r="Q38" s="39">
        <v>0</v>
      </c>
      <c r="R38" s="39">
        <v>0</v>
      </c>
      <c r="S38" s="39">
        <v>1</v>
      </c>
      <c r="T38" s="39">
        <v>2</v>
      </c>
      <c r="U38" s="39">
        <v>0</v>
      </c>
      <c r="V38" s="39">
        <v>0</v>
      </c>
      <c r="W38" s="39">
        <v>31.3643</v>
      </c>
      <c r="X38" s="39">
        <v>0</v>
      </c>
      <c r="Y38" s="39">
        <v>232.464</v>
      </c>
      <c r="Z38" s="137">
        <v>18.1342</v>
      </c>
      <c r="AB38" s="76">
        <f t="shared" si="41"/>
        <v>1</v>
      </c>
      <c r="AC38" s="36"/>
      <c r="AF38" s="91" t="s">
        <v>115</v>
      </c>
      <c r="AG38" s="39">
        <v>0</v>
      </c>
      <c r="AH38" s="141">
        <v>1</v>
      </c>
      <c r="AI38" s="39">
        <v>0</v>
      </c>
      <c r="AJ38" s="39">
        <v>0</v>
      </c>
      <c r="AK38" s="39">
        <v>0</v>
      </c>
      <c r="AL38" s="141">
        <v>1</v>
      </c>
      <c r="AM38" s="39">
        <v>0</v>
      </c>
      <c r="AN38" s="39">
        <v>0</v>
      </c>
      <c r="AO38" s="39">
        <v>11.508800000000001</v>
      </c>
      <c r="AP38" s="39">
        <v>0</v>
      </c>
      <c r="AQ38" s="39">
        <v>366.80200000000002</v>
      </c>
      <c r="AR38" s="137">
        <v>17.994499999999999</v>
      </c>
      <c r="AT38" s="143">
        <f t="shared" si="42"/>
        <v>1</v>
      </c>
      <c r="AW38" s="91" t="s">
        <v>115</v>
      </c>
      <c r="AX38" s="39">
        <v>0</v>
      </c>
      <c r="AY38" s="150">
        <v>1</v>
      </c>
      <c r="AZ38" s="39">
        <v>0</v>
      </c>
      <c r="BA38" s="39">
        <v>0</v>
      </c>
      <c r="BB38" s="39">
        <v>0</v>
      </c>
      <c r="BC38" s="150">
        <v>1</v>
      </c>
      <c r="BD38" s="39">
        <v>0</v>
      </c>
      <c r="BE38" s="39">
        <v>0</v>
      </c>
      <c r="BF38" s="39">
        <v>12.450699999999999</v>
      </c>
      <c r="BG38" s="39">
        <v>0</v>
      </c>
      <c r="BH38" s="39">
        <v>744.25599999999997</v>
      </c>
      <c r="BI38" s="137">
        <v>18.041899999999998</v>
      </c>
      <c r="BK38" s="76">
        <f t="shared" si="43"/>
        <v>1</v>
      </c>
    </row>
    <row r="39" spans="2:63" s="76" customFormat="1" x14ac:dyDescent="0.25">
      <c r="B39" s="75"/>
      <c r="C39" s="75">
        <v>35</v>
      </c>
      <c r="D39" s="79">
        <f>DWcalcs!I15</f>
        <v>5.3754715206703677E-2</v>
      </c>
      <c r="E39" s="79">
        <f>DWcalcs!P15</f>
        <v>0.12839628391864119</v>
      </c>
      <c r="F39" s="79">
        <f>DWcalcs!V15</f>
        <v>7.9700980339320562E-2</v>
      </c>
      <c r="G39" s="79"/>
      <c r="H39" s="79">
        <f>DWcalcs!AK15/AT12</f>
        <v>0.1083403021369156</v>
      </c>
      <c r="L39" s="86"/>
      <c r="N39" s="91" t="s">
        <v>116</v>
      </c>
      <c r="O39" s="39">
        <v>0</v>
      </c>
      <c r="P39" s="39">
        <v>17</v>
      </c>
      <c r="Q39" s="39">
        <v>0</v>
      </c>
      <c r="R39" s="39">
        <v>0</v>
      </c>
      <c r="S39" s="39">
        <v>6</v>
      </c>
      <c r="T39" s="39">
        <v>17</v>
      </c>
      <c r="U39" s="39">
        <v>0</v>
      </c>
      <c r="V39" s="39">
        <v>1</v>
      </c>
      <c r="W39" s="39">
        <v>31.539100000000001</v>
      </c>
      <c r="X39" s="39">
        <v>1</v>
      </c>
      <c r="Y39" s="39">
        <v>159.98179999999999</v>
      </c>
      <c r="Z39" s="137">
        <v>23.074400000000001</v>
      </c>
      <c r="AB39" s="76">
        <f t="shared" si="41"/>
        <v>1</v>
      </c>
      <c r="AC39" s="36"/>
      <c r="AF39" s="91" t="s">
        <v>116</v>
      </c>
      <c r="AG39" s="39">
        <v>0</v>
      </c>
      <c r="AH39" s="141">
        <v>6</v>
      </c>
      <c r="AI39" s="39">
        <v>0</v>
      </c>
      <c r="AJ39" s="39">
        <v>0</v>
      </c>
      <c r="AK39" s="39">
        <v>1</v>
      </c>
      <c r="AL39" s="141">
        <v>4</v>
      </c>
      <c r="AM39" s="39">
        <v>0</v>
      </c>
      <c r="AN39" s="39">
        <v>0</v>
      </c>
      <c r="AO39" s="39">
        <v>14.103899999999999</v>
      </c>
      <c r="AP39" s="39">
        <v>0</v>
      </c>
      <c r="AQ39" s="39">
        <v>249.06530000000001</v>
      </c>
      <c r="AR39" s="137">
        <v>22.887</v>
      </c>
      <c r="AT39" s="143">
        <f t="shared" si="42"/>
        <v>0.66666666666666663</v>
      </c>
      <c r="AW39" s="91" t="s">
        <v>116</v>
      </c>
      <c r="AX39" s="39">
        <v>0</v>
      </c>
      <c r="AY39" s="150">
        <v>5</v>
      </c>
      <c r="AZ39" s="39">
        <v>0</v>
      </c>
      <c r="BA39" s="39">
        <v>0</v>
      </c>
      <c r="BB39" s="39">
        <v>1</v>
      </c>
      <c r="BC39" s="150">
        <v>3</v>
      </c>
      <c r="BD39" s="39">
        <v>0</v>
      </c>
      <c r="BE39" s="39">
        <v>0</v>
      </c>
      <c r="BF39" s="39">
        <v>15.246600000000001</v>
      </c>
      <c r="BG39" s="39">
        <v>0</v>
      </c>
      <c r="BH39" s="39">
        <v>574.95010000000002</v>
      </c>
      <c r="BI39" s="137">
        <v>22.9176</v>
      </c>
      <c r="BK39" s="76">
        <f t="shared" si="43"/>
        <v>0.6</v>
      </c>
    </row>
    <row r="40" spans="2:63" s="76" customFormat="1" x14ac:dyDescent="0.25">
      <c r="B40" s="75"/>
      <c r="C40" s="76">
        <v>36</v>
      </c>
      <c r="D40" s="36">
        <f>D39</f>
        <v>5.3754715206703677E-2</v>
      </c>
      <c r="E40" s="36">
        <f t="shared" ref="E40:H40" si="44">E39</f>
        <v>0.12839628391864119</v>
      </c>
      <c r="F40" s="36">
        <f t="shared" si="44"/>
        <v>7.9700980339320562E-2</v>
      </c>
      <c r="G40" s="36"/>
      <c r="H40" s="36">
        <f t="shared" si="44"/>
        <v>0.1083403021369156</v>
      </c>
      <c r="L40" s="86"/>
      <c r="N40" s="91" t="s">
        <v>117</v>
      </c>
      <c r="O40" s="39">
        <v>1E-4</v>
      </c>
      <c r="P40" s="39">
        <v>169</v>
      </c>
      <c r="Q40" s="39">
        <v>0</v>
      </c>
      <c r="R40" s="39">
        <v>3</v>
      </c>
      <c r="S40" s="39">
        <v>34</v>
      </c>
      <c r="T40" s="39">
        <v>113</v>
      </c>
      <c r="U40" s="39">
        <v>0</v>
      </c>
      <c r="V40" s="39">
        <v>3</v>
      </c>
      <c r="W40" s="39">
        <v>31.142299999999999</v>
      </c>
      <c r="X40" s="39">
        <v>3</v>
      </c>
      <c r="Y40" s="39">
        <v>143.62219999999999</v>
      </c>
      <c r="Z40" s="137">
        <v>27.973199999999999</v>
      </c>
      <c r="AB40" s="76">
        <f t="shared" si="41"/>
        <v>0.66863905325443784</v>
      </c>
      <c r="AC40" s="36"/>
      <c r="AF40" s="91" t="s">
        <v>117</v>
      </c>
      <c r="AG40" s="39">
        <v>0</v>
      </c>
      <c r="AH40" s="141">
        <v>20</v>
      </c>
      <c r="AI40" s="39">
        <v>0</v>
      </c>
      <c r="AJ40" s="39">
        <v>1</v>
      </c>
      <c r="AK40" s="39">
        <v>5</v>
      </c>
      <c r="AL40" s="141">
        <v>16</v>
      </c>
      <c r="AM40" s="39">
        <v>0</v>
      </c>
      <c r="AN40" s="39">
        <v>1</v>
      </c>
      <c r="AO40" s="39">
        <v>16.346</v>
      </c>
      <c r="AP40" s="39">
        <v>1</v>
      </c>
      <c r="AQ40" s="39">
        <v>180.42089999999999</v>
      </c>
      <c r="AR40" s="137">
        <v>27.836300000000001</v>
      </c>
      <c r="AT40" s="143">
        <f t="shared" si="42"/>
        <v>0.8</v>
      </c>
      <c r="AW40" s="91" t="s">
        <v>117</v>
      </c>
      <c r="AX40" s="39">
        <v>0</v>
      </c>
      <c r="AY40" s="150">
        <v>18</v>
      </c>
      <c r="AZ40" s="39">
        <v>0</v>
      </c>
      <c r="BA40" s="39">
        <v>1</v>
      </c>
      <c r="BB40" s="39">
        <v>5</v>
      </c>
      <c r="BC40" s="150">
        <v>15</v>
      </c>
      <c r="BD40" s="39">
        <v>0</v>
      </c>
      <c r="BE40" s="39">
        <v>1</v>
      </c>
      <c r="BF40" s="39">
        <v>17.929400000000001</v>
      </c>
      <c r="BG40" s="39">
        <v>1</v>
      </c>
      <c r="BH40" s="39">
        <v>395.47629999999998</v>
      </c>
      <c r="BI40" s="137">
        <v>27.8566</v>
      </c>
      <c r="BK40" s="76">
        <f t="shared" si="43"/>
        <v>0.83333333333333337</v>
      </c>
    </row>
    <row r="41" spans="2:63" s="76" customFormat="1" x14ac:dyDescent="0.25">
      <c r="B41" s="75"/>
      <c r="C41" s="76">
        <v>37</v>
      </c>
      <c r="D41" s="36">
        <f t="shared" ref="D41:D43" si="45">D40</f>
        <v>5.3754715206703677E-2</v>
      </c>
      <c r="E41" s="36">
        <f t="shared" ref="E41:E43" si="46">E40</f>
        <v>0.12839628391864119</v>
      </c>
      <c r="F41" s="36">
        <f t="shared" ref="F41:F43" si="47">F40</f>
        <v>7.9700980339320562E-2</v>
      </c>
      <c r="G41" s="36"/>
      <c r="H41" s="36">
        <f t="shared" ref="H41:H43" si="48">H40</f>
        <v>0.1083403021369156</v>
      </c>
      <c r="L41" s="86"/>
      <c r="N41" s="91" t="s">
        <v>118</v>
      </c>
      <c r="O41" s="39">
        <v>2.9999999999999997E-4</v>
      </c>
      <c r="P41" s="39">
        <v>509</v>
      </c>
      <c r="Q41" s="39">
        <v>0</v>
      </c>
      <c r="R41" s="39">
        <v>12</v>
      </c>
      <c r="S41" s="39">
        <v>97</v>
      </c>
      <c r="T41" s="39">
        <v>384</v>
      </c>
      <c r="U41" s="39">
        <v>0</v>
      </c>
      <c r="V41" s="39">
        <v>11</v>
      </c>
      <c r="W41" s="39">
        <v>30.714700000000001</v>
      </c>
      <c r="X41" s="39">
        <v>11</v>
      </c>
      <c r="Y41" s="39">
        <v>94.612200000000001</v>
      </c>
      <c r="Z41" s="137">
        <v>32.878399999999999</v>
      </c>
      <c r="AB41" s="76">
        <f t="shared" si="41"/>
        <v>0.75442043222003929</v>
      </c>
      <c r="AC41" s="36"/>
      <c r="AF41" s="91" t="s">
        <v>118</v>
      </c>
      <c r="AG41" s="39">
        <v>0</v>
      </c>
      <c r="AH41" s="141">
        <v>45</v>
      </c>
      <c r="AI41" s="39">
        <v>0</v>
      </c>
      <c r="AJ41" s="39">
        <v>3</v>
      </c>
      <c r="AK41" s="39">
        <v>11</v>
      </c>
      <c r="AL41" s="141">
        <v>46</v>
      </c>
      <c r="AM41" s="39">
        <v>0</v>
      </c>
      <c r="AN41" s="39">
        <v>3</v>
      </c>
      <c r="AO41" s="39">
        <v>17.288599999999999</v>
      </c>
      <c r="AP41" s="39">
        <v>3</v>
      </c>
      <c r="AQ41" s="39">
        <v>113.50700000000001</v>
      </c>
      <c r="AR41" s="137">
        <v>32.848500000000001</v>
      </c>
      <c r="AT41" s="143">
        <f t="shared" si="42"/>
        <v>1.0222222222222221</v>
      </c>
      <c r="AW41" s="91" t="s">
        <v>118</v>
      </c>
      <c r="AX41" s="39">
        <v>0</v>
      </c>
      <c r="AY41" s="150">
        <v>42</v>
      </c>
      <c r="AZ41" s="39">
        <v>0</v>
      </c>
      <c r="BA41" s="39">
        <v>3</v>
      </c>
      <c r="BB41" s="39">
        <v>11</v>
      </c>
      <c r="BC41" s="150">
        <v>42</v>
      </c>
      <c r="BD41" s="39">
        <v>0</v>
      </c>
      <c r="BE41" s="39">
        <v>3</v>
      </c>
      <c r="BF41" s="39">
        <v>19.351500000000001</v>
      </c>
      <c r="BG41" s="39">
        <v>3</v>
      </c>
      <c r="BH41" s="39">
        <v>199.7834</v>
      </c>
      <c r="BI41" s="137">
        <v>32.843200000000003</v>
      </c>
      <c r="BK41" s="76">
        <f t="shared" si="43"/>
        <v>1</v>
      </c>
    </row>
    <row r="42" spans="2:63" s="76" customFormat="1" x14ac:dyDescent="0.25">
      <c r="B42" s="75"/>
      <c r="C42" s="76">
        <v>38</v>
      </c>
      <c r="D42" s="36">
        <f t="shared" si="45"/>
        <v>5.3754715206703677E-2</v>
      </c>
      <c r="E42" s="36">
        <f t="shared" si="46"/>
        <v>0.12839628391864119</v>
      </c>
      <c r="F42" s="36">
        <f t="shared" si="47"/>
        <v>7.9700980339320562E-2</v>
      </c>
      <c r="G42" s="36"/>
      <c r="H42" s="36">
        <f t="shared" si="48"/>
        <v>0.1083403021369156</v>
      </c>
      <c r="L42" s="86"/>
      <c r="N42" s="91" t="s">
        <v>119</v>
      </c>
      <c r="O42" s="39">
        <v>5.9999999999999995E-4</v>
      </c>
      <c r="P42" s="39">
        <v>938</v>
      </c>
      <c r="Q42" s="39">
        <v>0</v>
      </c>
      <c r="R42" s="39">
        <v>24</v>
      </c>
      <c r="S42" s="39">
        <v>182</v>
      </c>
      <c r="T42" s="39">
        <v>858</v>
      </c>
      <c r="U42" s="39">
        <v>0</v>
      </c>
      <c r="V42" s="39">
        <v>24</v>
      </c>
      <c r="W42" s="39">
        <v>30.2151</v>
      </c>
      <c r="X42" s="39">
        <v>24</v>
      </c>
      <c r="Y42" s="39">
        <v>57.235199999999999</v>
      </c>
      <c r="Z42" s="137">
        <v>37.811199999999999</v>
      </c>
      <c r="AB42" s="76">
        <f t="shared" si="41"/>
        <v>0.91471215351812363</v>
      </c>
      <c r="AC42" s="36"/>
      <c r="AF42" s="91" t="s">
        <v>119</v>
      </c>
      <c r="AG42" s="39">
        <v>1E-4</v>
      </c>
      <c r="AH42" s="141">
        <v>93</v>
      </c>
      <c r="AI42" s="39">
        <v>0</v>
      </c>
      <c r="AJ42" s="39">
        <v>5</v>
      </c>
      <c r="AK42" s="39">
        <v>22</v>
      </c>
      <c r="AL42" s="141">
        <v>95</v>
      </c>
      <c r="AM42" s="39">
        <v>0</v>
      </c>
      <c r="AN42" s="39">
        <v>5</v>
      </c>
      <c r="AO42" s="39">
        <v>17.385999999999999</v>
      </c>
      <c r="AP42" s="39">
        <v>5</v>
      </c>
      <c r="AQ42" s="39">
        <v>63.077100000000002</v>
      </c>
      <c r="AR42" s="137">
        <v>37.829700000000003</v>
      </c>
      <c r="AT42" s="143">
        <f t="shared" si="42"/>
        <v>1.021505376344086</v>
      </c>
      <c r="AW42" s="91" t="s">
        <v>119</v>
      </c>
      <c r="AX42" s="39">
        <v>1E-4</v>
      </c>
      <c r="AY42" s="150">
        <v>78</v>
      </c>
      <c r="AZ42" s="39">
        <v>0</v>
      </c>
      <c r="BA42" s="39">
        <v>4</v>
      </c>
      <c r="BB42" s="39">
        <v>19</v>
      </c>
      <c r="BC42" s="150">
        <v>85</v>
      </c>
      <c r="BD42" s="39">
        <v>0</v>
      </c>
      <c r="BE42" s="39">
        <v>4</v>
      </c>
      <c r="BF42" s="39">
        <v>19.951799999999999</v>
      </c>
      <c r="BG42" s="39">
        <v>4</v>
      </c>
      <c r="BH42" s="39">
        <v>105.43</v>
      </c>
      <c r="BI42" s="137">
        <v>37.822000000000003</v>
      </c>
      <c r="BK42" s="76">
        <f t="shared" si="43"/>
        <v>1.0897435897435896</v>
      </c>
    </row>
    <row r="43" spans="2:63" s="76" customFormat="1" x14ac:dyDescent="0.25">
      <c r="B43" s="75"/>
      <c r="C43" s="76">
        <v>39</v>
      </c>
      <c r="D43" s="36">
        <f t="shared" si="45"/>
        <v>5.3754715206703677E-2</v>
      </c>
      <c r="E43" s="36">
        <f t="shared" si="46"/>
        <v>0.12839628391864119</v>
      </c>
      <c r="F43" s="36">
        <f t="shared" si="47"/>
        <v>7.9700980339320562E-2</v>
      </c>
      <c r="G43" s="36"/>
      <c r="H43" s="36">
        <f t="shared" si="48"/>
        <v>0.1083403021369156</v>
      </c>
      <c r="L43" s="86"/>
      <c r="N43" s="91" t="s">
        <v>120</v>
      </c>
      <c r="O43" s="39">
        <v>1.2999999999999999E-3</v>
      </c>
      <c r="P43" s="39">
        <v>2065</v>
      </c>
      <c r="Q43" s="39">
        <v>0</v>
      </c>
      <c r="R43" s="39">
        <v>48</v>
      </c>
      <c r="S43" s="39">
        <v>353</v>
      </c>
      <c r="T43" s="39">
        <v>1945</v>
      </c>
      <c r="U43" s="39">
        <v>0</v>
      </c>
      <c r="V43" s="39">
        <v>47</v>
      </c>
      <c r="W43" s="39">
        <v>29.202200000000001</v>
      </c>
      <c r="X43" s="39">
        <v>47</v>
      </c>
      <c r="Y43" s="39">
        <v>28.784099999999999</v>
      </c>
      <c r="Z43" s="137">
        <v>42.741500000000002</v>
      </c>
      <c r="AB43" s="76">
        <f t="shared" si="41"/>
        <v>0.9418886198547215</v>
      </c>
      <c r="AC43" s="36"/>
      <c r="AF43" s="91" t="s">
        <v>120</v>
      </c>
      <c r="AG43" s="39">
        <v>1E-4</v>
      </c>
      <c r="AH43" s="141">
        <v>194</v>
      </c>
      <c r="AI43" s="39">
        <v>0</v>
      </c>
      <c r="AJ43" s="39">
        <v>10</v>
      </c>
      <c r="AK43" s="39">
        <v>44</v>
      </c>
      <c r="AL43" s="141">
        <v>209</v>
      </c>
      <c r="AM43" s="39">
        <v>0</v>
      </c>
      <c r="AN43" s="39">
        <v>10</v>
      </c>
      <c r="AO43" s="39">
        <v>16.826899999999998</v>
      </c>
      <c r="AP43" s="39">
        <v>10</v>
      </c>
      <c r="AQ43" s="39">
        <v>35.463700000000003</v>
      </c>
      <c r="AR43" s="137">
        <v>42.788400000000003</v>
      </c>
      <c r="AT43" s="143">
        <f t="shared" si="42"/>
        <v>1.0773195876288659</v>
      </c>
      <c r="AW43" s="91" t="s">
        <v>120</v>
      </c>
      <c r="AX43" s="39">
        <v>1E-4</v>
      </c>
      <c r="AY43" s="150">
        <v>179</v>
      </c>
      <c r="AZ43" s="39">
        <v>0</v>
      </c>
      <c r="BA43" s="39">
        <v>9</v>
      </c>
      <c r="BB43" s="39">
        <v>40</v>
      </c>
      <c r="BC43" s="150">
        <v>193</v>
      </c>
      <c r="BD43" s="39">
        <v>0</v>
      </c>
      <c r="BE43" s="39">
        <v>9</v>
      </c>
      <c r="BF43" s="39">
        <v>19.779199999999999</v>
      </c>
      <c r="BG43" s="39">
        <v>9</v>
      </c>
      <c r="BH43" s="39">
        <v>52.237099999999998</v>
      </c>
      <c r="BI43" s="137">
        <v>42.778100000000002</v>
      </c>
      <c r="BK43" s="76">
        <f t="shared" si="43"/>
        <v>1.0782122905027933</v>
      </c>
    </row>
    <row r="44" spans="2:63" s="76" customFormat="1" x14ac:dyDescent="0.25">
      <c r="B44" s="75"/>
      <c r="C44" s="75">
        <v>40</v>
      </c>
      <c r="D44" s="79">
        <f>DWcalcs!I16</f>
        <v>4.8847789393180949E-2</v>
      </c>
      <c r="E44" s="79">
        <f>DWcalcs!P16</f>
        <v>0.13029505041564515</v>
      </c>
      <c r="F44" s="79">
        <f>DWcalcs!V16</f>
        <v>8.2084479570189078E-2</v>
      </c>
      <c r="G44" s="79"/>
      <c r="H44" s="79">
        <f>DWcalcs!AK16/AT13</f>
        <v>0.10737136048975345</v>
      </c>
      <c r="L44" s="86"/>
      <c r="N44" s="91" t="s">
        <v>121</v>
      </c>
      <c r="O44" s="39">
        <v>1.9E-3</v>
      </c>
      <c r="P44" s="39">
        <v>3044</v>
      </c>
      <c r="Q44" s="39">
        <v>0</v>
      </c>
      <c r="R44" s="39">
        <v>78</v>
      </c>
      <c r="S44" s="39">
        <v>535</v>
      </c>
      <c r="T44" s="39">
        <v>3771</v>
      </c>
      <c r="U44" s="39">
        <v>0</v>
      </c>
      <c r="V44" s="39">
        <v>78</v>
      </c>
      <c r="W44" s="39">
        <v>27.565899999999999</v>
      </c>
      <c r="X44" s="39">
        <v>78</v>
      </c>
      <c r="Y44" s="39">
        <v>15.2956</v>
      </c>
      <c r="Z44" s="137">
        <v>47.630699999999997</v>
      </c>
      <c r="AB44" s="76">
        <f t="shared" si="41"/>
        <v>1.2388304862023654</v>
      </c>
      <c r="AC44" s="36"/>
      <c r="AF44" s="91" t="s">
        <v>121</v>
      </c>
      <c r="AG44" s="39">
        <v>2.9999999999999997E-4</v>
      </c>
      <c r="AH44" s="141">
        <v>329</v>
      </c>
      <c r="AI44" s="39">
        <v>0</v>
      </c>
      <c r="AJ44" s="39">
        <v>21</v>
      </c>
      <c r="AK44" s="39">
        <v>81</v>
      </c>
      <c r="AL44" s="141">
        <v>420</v>
      </c>
      <c r="AM44" s="39">
        <v>0</v>
      </c>
      <c r="AN44" s="39">
        <v>20</v>
      </c>
      <c r="AO44" s="39">
        <v>15.9376</v>
      </c>
      <c r="AP44" s="39">
        <v>20</v>
      </c>
      <c r="AQ44" s="39">
        <v>21.430299999999999</v>
      </c>
      <c r="AR44" s="137">
        <v>47.752800000000001</v>
      </c>
      <c r="AT44" s="143">
        <f t="shared" si="42"/>
        <v>1.2765957446808511</v>
      </c>
      <c r="AW44" s="91" t="s">
        <v>121</v>
      </c>
      <c r="AX44" s="39">
        <v>2.0000000000000001E-4</v>
      </c>
      <c r="AY44" s="150">
        <v>285</v>
      </c>
      <c r="AZ44" s="39">
        <v>0</v>
      </c>
      <c r="BA44" s="39">
        <v>17</v>
      </c>
      <c r="BB44" s="39">
        <v>71</v>
      </c>
      <c r="BC44" s="150">
        <v>395</v>
      </c>
      <c r="BD44" s="39">
        <v>0</v>
      </c>
      <c r="BE44" s="39">
        <v>17</v>
      </c>
      <c r="BF44" s="39">
        <v>19.119599999999998</v>
      </c>
      <c r="BG44" s="39">
        <v>17</v>
      </c>
      <c r="BH44" s="39">
        <v>29.685700000000001</v>
      </c>
      <c r="BI44" s="137">
        <v>47.716999999999999</v>
      </c>
      <c r="BK44" s="76">
        <f t="shared" si="43"/>
        <v>1.3859649122807018</v>
      </c>
    </row>
    <row r="45" spans="2:63" s="76" customFormat="1" x14ac:dyDescent="0.25">
      <c r="B45" s="75"/>
      <c r="C45" s="76">
        <v>41</v>
      </c>
      <c r="D45" s="36">
        <f>D44</f>
        <v>4.8847789393180949E-2</v>
      </c>
      <c r="E45" s="36">
        <f t="shared" ref="E45:H45" si="49">E44</f>
        <v>0.13029505041564515</v>
      </c>
      <c r="F45" s="36">
        <f t="shared" si="49"/>
        <v>8.2084479570189078E-2</v>
      </c>
      <c r="G45" s="36"/>
      <c r="H45" s="36">
        <f t="shared" si="49"/>
        <v>0.10737136048975345</v>
      </c>
      <c r="L45" s="86"/>
      <c r="N45" s="91" t="s">
        <v>122</v>
      </c>
      <c r="O45" s="39">
        <v>2.3E-3</v>
      </c>
      <c r="P45" s="39">
        <v>3107</v>
      </c>
      <c r="Q45" s="39">
        <v>0</v>
      </c>
      <c r="R45" s="39">
        <v>99</v>
      </c>
      <c r="S45" s="39">
        <v>572</v>
      </c>
      <c r="T45" s="39">
        <v>5411</v>
      </c>
      <c r="U45" s="39">
        <v>0</v>
      </c>
      <c r="V45" s="39">
        <v>96</v>
      </c>
      <c r="W45" s="39">
        <v>25.3597</v>
      </c>
      <c r="X45" s="39">
        <v>96</v>
      </c>
      <c r="Y45" s="39">
        <v>8.6536000000000008</v>
      </c>
      <c r="Z45" s="137">
        <v>52.557499999999997</v>
      </c>
      <c r="AB45" s="76">
        <f t="shared" si="41"/>
        <v>1.7415513356935952</v>
      </c>
      <c r="AC45" s="36"/>
      <c r="AF45" s="91" t="s">
        <v>122</v>
      </c>
      <c r="AG45" s="39">
        <v>5.0000000000000001E-4</v>
      </c>
      <c r="AH45" s="141">
        <v>535</v>
      </c>
      <c r="AI45" s="39">
        <v>0</v>
      </c>
      <c r="AJ45" s="39">
        <v>36</v>
      </c>
      <c r="AK45" s="39">
        <v>128</v>
      </c>
      <c r="AL45" s="141">
        <v>702</v>
      </c>
      <c r="AM45" s="39">
        <v>0</v>
      </c>
      <c r="AN45" s="39">
        <v>35</v>
      </c>
      <c r="AO45" s="39">
        <v>14.954599999999999</v>
      </c>
      <c r="AP45" s="39">
        <v>35</v>
      </c>
      <c r="AQ45" s="39">
        <v>13.9015</v>
      </c>
      <c r="AR45" s="137">
        <v>52.7395</v>
      </c>
      <c r="AT45" s="143">
        <f t="shared" si="42"/>
        <v>1.3121495327102803</v>
      </c>
      <c r="AW45" s="91" t="s">
        <v>122</v>
      </c>
      <c r="AX45" s="39">
        <v>4.0000000000000002E-4</v>
      </c>
      <c r="AY45" s="150">
        <v>428</v>
      </c>
      <c r="AZ45" s="39">
        <v>0</v>
      </c>
      <c r="BA45" s="39">
        <v>26</v>
      </c>
      <c r="BB45" s="39">
        <v>101</v>
      </c>
      <c r="BC45" s="150">
        <v>639</v>
      </c>
      <c r="BD45" s="39">
        <v>0</v>
      </c>
      <c r="BE45" s="39">
        <v>25</v>
      </c>
      <c r="BF45" s="39">
        <v>18.093499999999999</v>
      </c>
      <c r="BG45" s="39">
        <v>25</v>
      </c>
      <c r="BH45" s="39">
        <v>17.781199999999998</v>
      </c>
      <c r="BI45" s="137">
        <v>52.684699999999999</v>
      </c>
      <c r="BK45" s="76">
        <f t="shared" si="43"/>
        <v>1.4929906542056075</v>
      </c>
    </row>
    <row r="46" spans="2:63" s="76" customFormat="1" x14ac:dyDescent="0.25">
      <c r="B46" s="75"/>
      <c r="C46" s="76">
        <v>42</v>
      </c>
      <c r="D46" s="36">
        <f t="shared" ref="D46:D48" si="50">D45</f>
        <v>4.8847789393180949E-2</v>
      </c>
      <c r="E46" s="36">
        <f t="shared" ref="E46:E48" si="51">E45</f>
        <v>0.13029505041564515</v>
      </c>
      <c r="F46" s="36">
        <f t="shared" ref="F46:F48" si="52">F45</f>
        <v>8.2084479570189078E-2</v>
      </c>
      <c r="G46" s="36"/>
      <c r="H46" s="36">
        <f t="shared" ref="H46:H48" si="53">H45</f>
        <v>0.10737136048975345</v>
      </c>
      <c r="L46" s="86"/>
      <c r="N46" s="91" t="s">
        <v>123</v>
      </c>
      <c r="O46" s="39">
        <v>2.3999999999999998E-3</v>
      </c>
      <c r="P46" s="39">
        <v>2570</v>
      </c>
      <c r="Q46" s="39">
        <v>0</v>
      </c>
      <c r="R46" s="39">
        <v>97</v>
      </c>
      <c r="S46" s="39">
        <v>504</v>
      </c>
      <c r="T46" s="39">
        <v>6269</v>
      </c>
      <c r="U46" s="39">
        <v>0</v>
      </c>
      <c r="V46" s="39">
        <v>97</v>
      </c>
      <c r="W46" s="39">
        <v>22.6693</v>
      </c>
      <c r="X46" s="39">
        <v>97</v>
      </c>
      <c r="Y46" s="39">
        <v>5.4396000000000004</v>
      </c>
      <c r="Z46" s="137">
        <v>57.536299999999997</v>
      </c>
      <c r="AB46" s="76">
        <f t="shared" si="41"/>
        <v>2.4392996108949418</v>
      </c>
      <c r="AC46" s="36"/>
      <c r="AF46" s="91" t="s">
        <v>123</v>
      </c>
      <c r="AG46" s="39">
        <v>8.9999999999999998E-4</v>
      </c>
      <c r="AH46" s="141">
        <v>770</v>
      </c>
      <c r="AI46" s="39">
        <v>0</v>
      </c>
      <c r="AJ46" s="39">
        <v>53</v>
      </c>
      <c r="AK46" s="39">
        <v>177</v>
      </c>
      <c r="AL46" s="141">
        <v>1052</v>
      </c>
      <c r="AM46" s="39">
        <v>0</v>
      </c>
      <c r="AN46" s="39">
        <v>52</v>
      </c>
      <c r="AO46" s="39">
        <v>13.874700000000001</v>
      </c>
      <c r="AP46" s="39">
        <v>52</v>
      </c>
      <c r="AQ46" s="39">
        <v>9.0731000000000002</v>
      </c>
      <c r="AR46" s="137">
        <v>57.699800000000003</v>
      </c>
      <c r="AT46" s="143">
        <f t="shared" si="42"/>
        <v>1.3662337662337662</v>
      </c>
      <c r="AW46" s="91" t="s">
        <v>123</v>
      </c>
      <c r="AX46" s="39">
        <v>5.9999999999999995E-4</v>
      </c>
      <c r="AY46" s="150">
        <v>505</v>
      </c>
      <c r="AZ46" s="39">
        <v>0</v>
      </c>
      <c r="BA46" s="39">
        <v>33</v>
      </c>
      <c r="BB46" s="39">
        <v>123</v>
      </c>
      <c r="BC46" s="150">
        <v>881</v>
      </c>
      <c r="BD46" s="39">
        <v>0</v>
      </c>
      <c r="BE46" s="39">
        <v>32</v>
      </c>
      <c r="BF46" s="39">
        <v>16.660900000000002</v>
      </c>
      <c r="BG46" s="39">
        <v>32</v>
      </c>
      <c r="BH46" s="39">
        <v>11.4375</v>
      </c>
      <c r="BI46" s="137">
        <v>57.661700000000003</v>
      </c>
      <c r="BK46" s="76">
        <f t="shared" si="43"/>
        <v>1.7445544554455445</v>
      </c>
    </row>
    <row r="47" spans="2:63" s="76" customFormat="1" x14ac:dyDescent="0.25">
      <c r="B47" s="75"/>
      <c r="C47" s="76">
        <v>43</v>
      </c>
      <c r="D47" s="36">
        <f t="shared" si="50"/>
        <v>4.8847789393180949E-2</v>
      </c>
      <c r="E47" s="36">
        <f t="shared" si="51"/>
        <v>0.13029505041564515</v>
      </c>
      <c r="F47" s="36">
        <f t="shared" si="52"/>
        <v>8.2084479570189078E-2</v>
      </c>
      <c r="G47" s="36"/>
      <c r="H47" s="36">
        <f t="shared" si="53"/>
        <v>0.10737136048975345</v>
      </c>
      <c r="L47" s="86"/>
      <c r="N47" s="91" t="s">
        <v>124</v>
      </c>
      <c r="O47" s="39">
        <v>2.7000000000000001E-3</v>
      </c>
      <c r="P47" s="39">
        <v>2578</v>
      </c>
      <c r="Q47" s="39">
        <v>0</v>
      </c>
      <c r="R47" s="39">
        <v>107</v>
      </c>
      <c r="S47" s="39">
        <v>488</v>
      </c>
      <c r="T47" s="39">
        <v>7425</v>
      </c>
      <c r="U47" s="39">
        <v>0</v>
      </c>
      <c r="V47" s="39">
        <v>106</v>
      </c>
      <c r="W47" s="39">
        <v>19.664000000000001</v>
      </c>
      <c r="X47" s="39">
        <v>106</v>
      </c>
      <c r="Y47" s="39">
        <v>3.54</v>
      </c>
      <c r="Z47" s="137">
        <v>62.533499999999997</v>
      </c>
      <c r="AB47" s="76">
        <f t="shared" si="41"/>
        <v>2.8801396431342128</v>
      </c>
      <c r="AC47" s="36"/>
      <c r="AF47" s="91" t="s">
        <v>124</v>
      </c>
      <c r="AG47" s="39">
        <v>1.4E-3</v>
      </c>
      <c r="AH47" s="141">
        <v>985</v>
      </c>
      <c r="AI47" s="39">
        <v>0</v>
      </c>
      <c r="AJ47" s="39">
        <v>74</v>
      </c>
      <c r="AK47" s="39">
        <v>237</v>
      </c>
      <c r="AL47" s="141">
        <v>1559</v>
      </c>
      <c r="AM47" s="39">
        <v>0</v>
      </c>
      <c r="AN47" s="39">
        <v>73</v>
      </c>
      <c r="AO47" s="39">
        <v>12.566599999999999</v>
      </c>
      <c r="AP47" s="39">
        <v>74</v>
      </c>
      <c r="AQ47" s="39">
        <v>5.9135999999999997</v>
      </c>
      <c r="AR47" s="137">
        <v>62.672699999999999</v>
      </c>
      <c r="AT47" s="143">
        <f t="shared" si="42"/>
        <v>1.5827411167512691</v>
      </c>
      <c r="AW47" s="91" t="s">
        <v>124</v>
      </c>
      <c r="AX47" s="39">
        <v>8.9999999999999998E-4</v>
      </c>
      <c r="AY47" s="150">
        <v>645</v>
      </c>
      <c r="AZ47" s="39">
        <v>0</v>
      </c>
      <c r="BA47" s="39">
        <v>46</v>
      </c>
      <c r="BB47" s="39">
        <v>161</v>
      </c>
      <c r="BC47" s="150">
        <v>1268</v>
      </c>
      <c r="BD47" s="39">
        <v>0</v>
      </c>
      <c r="BE47" s="39">
        <v>45</v>
      </c>
      <c r="BF47" s="39">
        <v>14.860099999999999</v>
      </c>
      <c r="BG47" s="39">
        <v>45</v>
      </c>
      <c r="BH47" s="39">
        <v>7.2729999999999997</v>
      </c>
      <c r="BI47" s="137">
        <v>62.650700000000001</v>
      </c>
      <c r="BK47" s="76">
        <f t="shared" si="43"/>
        <v>1.9658914728682171</v>
      </c>
    </row>
    <row r="48" spans="2:63" s="76" customFormat="1" x14ac:dyDescent="0.25">
      <c r="B48" s="75"/>
      <c r="C48" s="76">
        <v>44</v>
      </c>
      <c r="D48" s="36">
        <f t="shared" si="50"/>
        <v>4.8847789393180949E-2</v>
      </c>
      <c r="E48" s="36">
        <f t="shared" si="51"/>
        <v>0.13029505041564515</v>
      </c>
      <c r="F48" s="36">
        <f t="shared" si="52"/>
        <v>8.2084479570189078E-2</v>
      </c>
      <c r="G48" s="36"/>
      <c r="H48" s="36">
        <f t="shared" si="53"/>
        <v>0.10737136048975345</v>
      </c>
      <c r="L48" s="86"/>
      <c r="N48" s="91" t="s">
        <v>125</v>
      </c>
      <c r="O48" s="39">
        <v>2.8999999999999998E-3</v>
      </c>
      <c r="P48" s="39">
        <v>2447</v>
      </c>
      <c r="Q48" s="39">
        <v>0</v>
      </c>
      <c r="R48" s="39">
        <v>119</v>
      </c>
      <c r="S48" s="39">
        <v>469</v>
      </c>
      <c r="T48" s="39">
        <v>8389</v>
      </c>
      <c r="U48" s="39">
        <v>0</v>
      </c>
      <c r="V48" s="39">
        <v>118</v>
      </c>
      <c r="W48" s="39">
        <v>16.5488</v>
      </c>
      <c r="X48" s="39">
        <v>118</v>
      </c>
      <c r="Y48" s="39">
        <v>2.5392999999999999</v>
      </c>
      <c r="Z48" s="137">
        <v>67.526200000000003</v>
      </c>
      <c r="AB48" s="76">
        <f t="shared" si="41"/>
        <v>3.4282795259501428</v>
      </c>
      <c r="AC48" s="36"/>
      <c r="AF48" s="91" t="s">
        <v>125</v>
      </c>
      <c r="AG48" s="39">
        <v>2.2000000000000001E-3</v>
      </c>
      <c r="AH48" s="141">
        <v>1314</v>
      </c>
      <c r="AI48" s="39">
        <v>0</v>
      </c>
      <c r="AJ48" s="39">
        <v>105</v>
      </c>
      <c r="AK48" s="39">
        <v>310</v>
      </c>
      <c r="AL48" s="141">
        <v>2246</v>
      </c>
      <c r="AM48" s="39">
        <v>0</v>
      </c>
      <c r="AN48" s="39">
        <v>103</v>
      </c>
      <c r="AO48" s="39">
        <v>11.0091</v>
      </c>
      <c r="AP48" s="39">
        <v>103</v>
      </c>
      <c r="AQ48" s="39">
        <v>3.9455</v>
      </c>
      <c r="AR48" s="137">
        <v>67.647300000000001</v>
      </c>
      <c r="AT48" s="143">
        <f t="shared" si="42"/>
        <v>1.7092846270928463</v>
      </c>
      <c r="AW48" s="91" t="s">
        <v>125</v>
      </c>
      <c r="AX48" s="39">
        <v>1.2999999999999999E-3</v>
      </c>
      <c r="AY48" s="150">
        <v>846</v>
      </c>
      <c r="AZ48" s="39">
        <v>0</v>
      </c>
      <c r="BA48" s="39">
        <v>64</v>
      </c>
      <c r="BB48" s="39">
        <v>206</v>
      </c>
      <c r="BC48" s="150">
        <v>1747</v>
      </c>
      <c r="BD48" s="39">
        <v>0</v>
      </c>
      <c r="BE48" s="39">
        <v>63</v>
      </c>
      <c r="BF48" s="39">
        <v>12.8291</v>
      </c>
      <c r="BG48" s="39">
        <v>63</v>
      </c>
      <c r="BH48" s="39">
        <v>4.8982999999999999</v>
      </c>
      <c r="BI48" s="137">
        <v>67.639700000000005</v>
      </c>
      <c r="BK48" s="76">
        <f t="shared" si="43"/>
        <v>2.0650118203309691</v>
      </c>
    </row>
    <row r="49" spans="2:63" s="76" customFormat="1" x14ac:dyDescent="0.25">
      <c r="B49" s="75"/>
      <c r="C49" s="75">
        <v>45</v>
      </c>
      <c r="D49" s="79">
        <f>DWcalcs!I17</f>
        <v>4.4371721216419802E-2</v>
      </c>
      <c r="E49" s="79">
        <f>DWcalcs!P17</f>
        <v>0.13302692212830891</v>
      </c>
      <c r="F49" s="79">
        <f>DWcalcs!V17</f>
        <v>8.4322109809944146E-2</v>
      </c>
      <c r="G49" s="79"/>
      <c r="H49" s="79">
        <f>DWcalcs!AK17/AT14</f>
        <v>8.2700551847261813E-2</v>
      </c>
      <c r="L49" s="86"/>
      <c r="N49" s="91" t="s">
        <v>126</v>
      </c>
      <c r="O49" s="39">
        <v>3.0999999999999999E-3</v>
      </c>
      <c r="P49" s="39">
        <v>1748</v>
      </c>
      <c r="Q49" s="39">
        <v>0</v>
      </c>
      <c r="R49" s="39">
        <v>105</v>
      </c>
      <c r="S49" s="39">
        <v>340</v>
      </c>
      <c r="T49" s="39">
        <v>6915</v>
      </c>
      <c r="U49" s="39">
        <v>0</v>
      </c>
      <c r="V49" s="39">
        <v>103</v>
      </c>
      <c r="W49" s="39">
        <v>13.469099999999999</v>
      </c>
      <c r="X49" s="39">
        <v>103</v>
      </c>
      <c r="Y49" s="39">
        <v>1.9657</v>
      </c>
      <c r="Z49" s="137">
        <v>72.525999999999996</v>
      </c>
      <c r="AB49" s="76">
        <f t="shared" si="41"/>
        <v>3.9559496567505721</v>
      </c>
      <c r="AC49" s="36"/>
      <c r="AF49" s="91" t="s">
        <v>126</v>
      </c>
      <c r="AG49" s="39">
        <v>3.0000000000000001E-3</v>
      </c>
      <c r="AH49" s="141">
        <v>1145</v>
      </c>
      <c r="AI49" s="39">
        <v>0</v>
      </c>
      <c r="AJ49" s="39">
        <v>101</v>
      </c>
      <c r="AK49" s="39">
        <v>271</v>
      </c>
      <c r="AL49" s="141">
        <v>2198</v>
      </c>
      <c r="AM49" s="39">
        <v>0</v>
      </c>
      <c r="AN49" s="39">
        <v>99</v>
      </c>
      <c r="AO49" s="39">
        <v>9.3118999999999996</v>
      </c>
      <c r="AP49" s="39">
        <v>99</v>
      </c>
      <c r="AQ49" s="39">
        <v>2.7462</v>
      </c>
      <c r="AR49" s="137">
        <v>72.607500000000002</v>
      </c>
      <c r="AT49" s="143">
        <f t="shared" si="42"/>
        <v>1.919650655021834</v>
      </c>
      <c r="AW49" s="91" t="s">
        <v>126</v>
      </c>
      <c r="AX49" s="39">
        <v>1.8E-3</v>
      </c>
      <c r="AY49" s="150">
        <v>768</v>
      </c>
      <c r="AZ49" s="39">
        <v>0</v>
      </c>
      <c r="BA49" s="39">
        <v>68</v>
      </c>
      <c r="BB49" s="39">
        <v>193</v>
      </c>
      <c r="BC49" s="150">
        <v>1752</v>
      </c>
      <c r="BD49" s="39">
        <v>0</v>
      </c>
      <c r="BE49" s="39">
        <v>67</v>
      </c>
      <c r="BF49" s="39">
        <v>10.693300000000001</v>
      </c>
      <c r="BG49" s="39">
        <v>67</v>
      </c>
      <c r="BH49" s="39">
        <v>3.444</v>
      </c>
      <c r="BI49" s="137">
        <v>72.616900000000001</v>
      </c>
      <c r="BK49" s="76">
        <f t="shared" si="43"/>
        <v>2.28125</v>
      </c>
    </row>
    <row r="50" spans="2:63" s="76" customFormat="1" x14ac:dyDescent="0.25">
      <c r="B50" s="75"/>
      <c r="C50" s="76">
        <v>46</v>
      </c>
      <c r="D50" s="36">
        <f>D49</f>
        <v>4.4371721216419802E-2</v>
      </c>
      <c r="E50" s="36">
        <f t="shared" ref="E50:H50" si="54">E49</f>
        <v>0.13302692212830891</v>
      </c>
      <c r="F50" s="36">
        <f t="shared" si="54"/>
        <v>8.4322109809944146E-2</v>
      </c>
      <c r="G50" s="36"/>
      <c r="H50" s="36">
        <f t="shared" si="54"/>
        <v>8.2700551847261813E-2</v>
      </c>
      <c r="L50" s="86"/>
      <c r="N50" s="91" t="s">
        <v>127</v>
      </c>
      <c r="O50" s="39">
        <v>3.3999999999999998E-3</v>
      </c>
      <c r="P50" s="39">
        <v>1672</v>
      </c>
      <c r="Q50" s="39">
        <v>0</v>
      </c>
      <c r="R50" s="39">
        <v>123</v>
      </c>
      <c r="S50" s="39">
        <v>313</v>
      </c>
      <c r="T50" s="39">
        <v>7088</v>
      </c>
      <c r="U50" s="39">
        <v>0</v>
      </c>
      <c r="V50" s="39">
        <v>121</v>
      </c>
      <c r="W50" s="39">
        <v>10.5756</v>
      </c>
      <c r="X50" s="39">
        <v>121</v>
      </c>
      <c r="Y50" s="39">
        <v>1.6380999999999999</v>
      </c>
      <c r="Z50" s="137">
        <v>77.514499999999998</v>
      </c>
      <c r="AB50" s="76">
        <f t="shared" si="41"/>
        <v>4.2392344497607652</v>
      </c>
      <c r="AC50" s="36"/>
      <c r="AF50" s="91" t="s">
        <v>127</v>
      </c>
      <c r="AG50" s="39">
        <v>3.7000000000000002E-3</v>
      </c>
      <c r="AH50" s="141">
        <v>1207</v>
      </c>
      <c r="AI50" s="39">
        <v>0</v>
      </c>
      <c r="AJ50" s="39">
        <v>126</v>
      </c>
      <c r="AK50" s="39">
        <v>289</v>
      </c>
      <c r="AL50" s="141">
        <v>2729</v>
      </c>
      <c r="AM50" s="39">
        <v>0</v>
      </c>
      <c r="AN50" s="39">
        <v>125</v>
      </c>
      <c r="AO50" s="39">
        <v>7.5648</v>
      </c>
      <c r="AP50" s="39">
        <v>125</v>
      </c>
      <c r="AQ50" s="39">
        <v>2.0992000000000002</v>
      </c>
      <c r="AR50" s="137">
        <v>77.558499999999995</v>
      </c>
      <c r="AT50" s="143">
        <f t="shared" si="42"/>
        <v>2.2609776304888154</v>
      </c>
      <c r="AW50" s="91" t="s">
        <v>127</v>
      </c>
      <c r="AX50" s="39">
        <v>2.3E-3</v>
      </c>
      <c r="AY50" s="150">
        <v>904</v>
      </c>
      <c r="AZ50" s="39">
        <v>0</v>
      </c>
      <c r="BA50" s="39">
        <v>94</v>
      </c>
      <c r="BB50" s="39">
        <v>217</v>
      </c>
      <c r="BC50" s="150">
        <v>2136</v>
      </c>
      <c r="BD50" s="39">
        <v>0</v>
      </c>
      <c r="BE50" s="39">
        <v>91</v>
      </c>
      <c r="BF50" s="39">
        <v>8.5837000000000003</v>
      </c>
      <c r="BG50" s="39">
        <v>91</v>
      </c>
      <c r="BH50" s="39">
        <v>2.5969000000000002</v>
      </c>
      <c r="BI50" s="137">
        <v>77.584599999999995</v>
      </c>
      <c r="BK50" s="76">
        <f t="shared" si="43"/>
        <v>2.3628318584070795</v>
      </c>
    </row>
    <row r="51" spans="2:63" s="76" customFormat="1" x14ac:dyDescent="0.25">
      <c r="B51" s="75"/>
      <c r="C51" s="76">
        <v>47</v>
      </c>
      <c r="D51" s="36">
        <f t="shared" ref="D51:D53" si="55">D50</f>
        <v>4.4371721216419802E-2</v>
      </c>
      <c r="E51" s="36">
        <f t="shared" ref="E51:E53" si="56">E50</f>
        <v>0.13302692212830891</v>
      </c>
      <c r="F51" s="36">
        <f t="shared" ref="F51:F53" si="57">F50</f>
        <v>8.4322109809944146E-2</v>
      </c>
      <c r="G51" s="36"/>
      <c r="H51" s="36">
        <f t="shared" ref="H51:H53" si="58">H50</f>
        <v>8.2700551847261813E-2</v>
      </c>
      <c r="L51" s="86"/>
      <c r="N51" s="91" t="s">
        <v>128</v>
      </c>
      <c r="O51" s="39">
        <v>3.5000000000000001E-3</v>
      </c>
      <c r="P51" s="39">
        <v>1380</v>
      </c>
      <c r="Q51" s="39">
        <v>0</v>
      </c>
      <c r="R51" s="39">
        <v>129</v>
      </c>
      <c r="S51" s="39">
        <v>262</v>
      </c>
      <c r="T51" s="39">
        <v>6099</v>
      </c>
      <c r="U51" s="39">
        <v>0</v>
      </c>
      <c r="V51" s="39">
        <v>127</v>
      </c>
      <c r="W51" s="39">
        <v>8.0137999999999998</v>
      </c>
      <c r="X51" s="39">
        <v>127</v>
      </c>
      <c r="Y51" s="39">
        <v>1.4221999999999999</v>
      </c>
      <c r="Z51" s="137">
        <v>82.572999999999993</v>
      </c>
      <c r="AB51" s="76">
        <f t="shared" si="41"/>
        <v>4.4195652173913045</v>
      </c>
      <c r="AC51" s="36"/>
      <c r="AF51" s="91" t="s">
        <v>128</v>
      </c>
      <c r="AG51" s="39">
        <v>4.0000000000000001E-3</v>
      </c>
      <c r="AH51" s="141">
        <v>1246</v>
      </c>
      <c r="AI51" s="39">
        <v>0</v>
      </c>
      <c r="AJ51" s="39">
        <v>128</v>
      </c>
      <c r="AK51" s="39">
        <v>240</v>
      </c>
      <c r="AL51" s="141">
        <v>2512</v>
      </c>
      <c r="AM51" s="39">
        <v>0</v>
      </c>
      <c r="AN51" s="39">
        <v>124</v>
      </c>
      <c r="AO51" s="39">
        <v>5.8871000000000002</v>
      </c>
      <c r="AP51" s="39">
        <v>125</v>
      </c>
      <c r="AQ51" s="39">
        <v>1.7132000000000001</v>
      </c>
      <c r="AR51" s="137">
        <v>82.579400000000007</v>
      </c>
      <c r="AT51" s="143">
        <f t="shared" si="42"/>
        <v>2.0160513643659712</v>
      </c>
      <c r="AW51" s="91" t="s">
        <v>128</v>
      </c>
      <c r="AX51" s="39">
        <v>2.7000000000000001E-3</v>
      </c>
      <c r="AY51" s="150">
        <v>1071</v>
      </c>
      <c r="AZ51" s="39">
        <v>0</v>
      </c>
      <c r="BA51" s="39">
        <v>111</v>
      </c>
      <c r="BB51" s="39">
        <v>207</v>
      </c>
      <c r="BC51" s="150">
        <v>2114</v>
      </c>
      <c r="BD51" s="39">
        <v>0</v>
      </c>
      <c r="BE51" s="39">
        <v>106</v>
      </c>
      <c r="BF51" s="39">
        <v>6.6710000000000003</v>
      </c>
      <c r="BG51" s="39">
        <v>106</v>
      </c>
      <c r="BH51" s="39">
        <v>2.0222000000000002</v>
      </c>
      <c r="BI51" s="137">
        <v>82.604799999999997</v>
      </c>
      <c r="BK51" s="76">
        <f t="shared" si="43"/>
        <v>1.9738562091503269</v>
      </c>
    </row>
    <row r="52" spans="2:63" s="76" customFormat="1" x14ac:dyDescent="0.25">
      <c r="B52" s="75"/>
      <c r="C52" s="76">
        <v>48</v>
      </c>
      <c r="D52" s="36">
        <f t="shared" si="55"/>
        <v>4.4371721216419802E-2</v>
      </c>
      <c r="E52" s="36">
        <f t="shared" si="56"/>
        <v>0.13302692212830891</v>
      </c>
      <c r="F52" s="36">
        <f t="shared" si="57"/>
        <v>8.4322109809944146E-2</v>
      </c>
      <c r="G52" s="36"/>
      <c r="H52" s="36">
        <f t="shared" si="58"/>
        <v>8.2700551847261813E-2</v>
      </c>
      <c r="L52" s="86"/>
      <c r="N52" s="91" t="s">
        <v>129</v>
      </c>
      <c r="O52" s="39">
        <v>5.0000000000000001E-3</v>
      </c>
      <c r="P52" s="39">
        <v>1126</v>
      </c>
      <c r="Q52" s="39">
        <v>0</v>
      </c>
      <c r="R52" s="39">
        <v>132</v>
      </c>
      <c r="S52" s="39">
        <v>236</v>
      </c>
      <c r="T52" s="39">
        <v>4824</v>
      </c>
      <c r="U52" s="39">
        <v>0</v>
      </c>
      <c r="V52" s="39">
        <v>125</v>
      </c>
      <c r="W52" s="39">
        <v>6.0726000000000004</v>
      </c>
      <c r="X52" s="39">
        <v>125</v>
      </c>
      <c r="Y52" s="39">
        <v>1.2867</v>
      </c>
      <c r="Z52" s="137">
        <v>87.615799999999993</v>
      </c>
      <c r="AB52" s="76">
        <f t="shared" si="41"/>
        <v>4.284191829484902</v>
      </c>
      <c r="AC52" s="36"/>
      <c r="AF52" s="91" t="s">
        <v>129</v>
      </c>
      <c r="AG52" s="39">
        <v>5.4000000000000003E-3</v>
      </c>
      <c r="AH52" s="141">
        <v>629</v>
      </c>
      <c r="AI52" s="39">
        <v>0</v>
      </c>
      <c r="AJ52" s="39">
        <v>106</v>
      </c>
      <c r="AK52" s="39">
        <v>178</v>
      </c>
      <c r="AL52" s="141">
        <v>1850</v>
      </c>
      <c r="AM52" s="39">
        <v>0</v>
      </c>
      <c r="AN52" s="39">
        <v>102</v>
      </c>
      <c r="AO52" s="39">
        <v>4.5004</v>
      </c>
      <c r="AP52" s="39">
        <v>102</v>
      </c>
      <c r="AQ52" s="39">
        <v>1.4638</v>
      </c>
      <c r="AR52" s="137">
        <v>87.603200000000001</v>
      </c>
      <c r="AT52" s="143">
        <f t="shared" si="42"/>
        <v>2.9411764705882355</v>
      </c>
      <c r="AW52" s="91" t="s">
        <v>129</v>
      </c>
      <c r="AX52" s="39">
        <v>3.8999999999999998E-3</v>
      </c>
      <c r="AY52" s="150">
        <v>695</v>
      </c>
      <c r="AZ52" s="39">
        <v>0</v>
      </c>
      <c r="BA52" s="39">
        <v>115</v>
      </c>
      <c r="BB52" s="39">
        <v>195</v>
      </c>
      <c r="BC52" s="150">
        <v>1880</v>
      </c>
      <c r="BD52" s="39">
        <v>0</v>
      </c>
      <c r="BE52" s="39">
        <v>110</v>
      </c>
      <c r="BF52" s="39">
        <v>5.1868999999999996</v>
      </c>
      <c r="BG52" s="39">
        <v>110</v>
      </c>
      <c r="BH52" s="39">
        <v>1.6442000000000001</v>
      </c>
      <c r="BI52" s="137">
        <v>87.626900000000006</v>
      </c>
      <c r="BK52" s="76">
        <f t="shared" si="43"/>
        <v>2.7050359712230216</v>
      </c>
    </row>
    <row r="53" spans="2:63" s="76" customFormat="1" x14ac:dyDescent="0.25">
      <c r="B53" s="75"/>
      <c r="C53" s="76">
        <v>49</v>
      </c>
      <c r="D53" s="36">
        <f t="shared" si="55"/>
        <v>4.4371721216419802E-2</v>
      </c>
      <c r="E53" s="36">
        <f t="shared" si="56"/>
        <v>0.13302692212830891</v>
      </c>
      <c r="F53" s="36">
        <f t="shared" si="57"/>
        <v>8.4322109809944146E-2</v>
      </c>
      <c r="G53" s="36"/>
      <c r="H53" s="36">
        <f t="shared" si="58"/>
        <v>8.2700551847261813E-2</v>
      </c>
      <c r="L53" s="86"/>
      <c r="N53" s="91" t="s">
        <v>130</v>
      </c>
      <c r="O53" s="39">
        <v>6.7999999999999996E-3</v>
      </c>
      <c r="P53" s="39">
        <v>768</v>
      </c>
      <c r="Q53" s="39">
        <v>0</v>
      </c>
      <c r="R53" s="39">
        <v>102</v>
      </c>
      <c r="S53" s="39">
        <v>184</v>
      </c>
      <c r="T53" s="39">
        <v>3216</v>
      </c>
      <c r="U53" s="39">
        <v>0</v>
      </c>
      <c r="V53" s="39">
        <v>99</v>
      </c>
      <c r="W53" s="39">
        <v>5.1036999999999999</v>
      </c>
      <c r="X53" s="39">
        <v>99</v>
      </c>
      <c r="Y53" s="39">
        <v>1.2179</v>
      </c>
      <c r="Z53" s="137">
        <v>92.615200000000002</v>
      </c>
      <c r="AB53" s="76">
        <f t="shared" si="41"/>
        <v>4.1875</v>
      </c>
      <c r="AC53" s="36"/>
      <c r="AF53" s="91" t="s">
        <v>130</v>
      </c>
      <c r="AG53" s="39">
        <v>7.1999999999999998E-3</v>
      </c>
      <c r="AH53" s="141">
        <v>305</v>
      </c>
      <c r="AI53" s="39">
        <v>0</v>
      </c>
      <c r="AJ53" s="39">
        <v>58</v>
      </c>
      <c r="AK53" s="39">
        <v>95</v>
      </c>
      <c r="AL53" s="141">
        <v>963</v>
      </c>
      <c r="AM53" s="39">
        <v>0</v>
      </c>
      <c r="AN53" s="39">
        <v>56</v>
      </c>
      <c r="AO53" s="39">
        <v>3.6913</v>
      </c>
      <c r="AP53" s="39">
        <v>56</v>
      </c>
      <c r="AQ53" s="39">
        <v>1.3271999999999999</v>
      </c>
      <c r="AR53" s="137">
        <v>92.589200000000005</v>
      </c>
      <c r="AT53" s="143">
        <f t="shared" si="42"/>
        <v>3.1573770491803277</v>
      </c>
      <c r="AW53" s="91" t="s">
        <v>130</v>
      </c>
      <c r="AX53" s="39">
        <v>5.4999999999999997E-3</v>
      </c>
      <c r="AY53" s="150">
        <v>503</v>
      </c>
      <c r="AZ53" s="39">
        <v>0</v>
      </c>
      <c r="BA53" s="39">
        <v>90</v>
      </c>
      <c r="BB53" s="39">
        <v>154</v>
      </c>
      <c r="BC53" s="150">
        <v>1397</v>
      </c>
      <c r="BD53" s="39">
        <v>0</v>
      </c>
      <c r="BE53" s="39">
        <v>88</v>
      </c>
      <c r="BF53" s="39">
        <v>4.4564000000000004</v>
      </c>
      <c r="BG53" s="39">
        <v>88</v>
      </c>
      <c r="BH53" s="39">
        <v>1.4439</v>
      </c>
      <c r="BI53" s="137">
        <v>92.610500000000002</v>
      </c>
      <c r="BK53" s="76">
        <f t="shared" si="43"/>
        <v>2.7773359840954273</v>
      </c>
    </row>
    <row r="54" spans="2:63" s="76" customFormat="1" x14ac:dyDescent="0.25">
      <c r="B54" s="75"/>
      <c r="C54" s="75">
        <v>50</v>
      </c>
      <c r="D54" s="79">
        <f>DWcalcs!I18</f>
        <v>4.0309703272319884E-2</v>
      </c>
      <c r="E54" s="79">
        <f>DWcalcs!P18</f>
        <v>0.13619617250725477</v>
      </c>
      <c r="F54" s="79">
        <f>DWcalcs!V18</f>
        <v>8.3743731539552363E-2</v>
      </c>
      <c r="G54" s="79"/>
      <c r="H54" s="79">
        <f>DWcalcs!AK18/AT15</f>
        <v>7.6678055089473257E-2</v>
      </c>
      <c r="L54" s="86"/>
      <c r="N54" s="91" t="s">
        <v>131</v>
      </c>
      <c r="O54" s="39">
        <v>9.4999999999999998E-3</v>
      </c>
      <c r="P54" s="39">
        <v>247</v>
      </c>
      <c r="Q54" s="39">
        <v>0</v>
      </c>
      <c r="R54" s="39">
        <v>35</v>
      </c>
      <c r="S54" s="39">
        <v>58</v>
      </c>
      <c r="T54" s="39">
        <v>921</v>
      </c>
      <c r="U54" s="39">
        <v>0</v>
      </c>
      <c r="V54" s="39">
        <v>33</v>
      </c>
      <c r="W54" s="39">
        <v>4.5975999999999999</v>
      </c>
      <c r="X54" s="39">
        <v>33</v>
      </c>
      <c r="Y54" s="39">
        <v>1.2041999999999999</v>
      </c>
      <c r="Z54" s="137">
        <v>97.586799999999997</v>
      </c>
      <c r="AB54" s="76">
        <f t="shared" si="41"/>
        <v>3.7287449392712553</v>
      </c>
      <c r="AC54" s="36"/>
      <c r="AF54" s="91" t="s">
        <v>131</v>
      </c>
      <c r="AG54" s="39">
        <v>8.8999999999999999E-3</v>
      </c>
      <c r="AH54" s="141">
        <v>52</v>
      </c>
      <c r="AI54" s="39">
        <v>0</v>
      </c>
      <c r="AJ54" s="39">
        <v>11</v>
      </c>
      <c r="AK54" s="39">
        <v>18</v>
      </c>
      <c r="AL54" s="141">
        <v>184</v>
      </c>
      <c r="AM54" s="39">
        <v>0</v>
      </c>
      <c r="AN54" s="39">
        <v>11</v>
      </c>
      <c r="AO54" s="39">
        <v>3.0775000000000001</v>
      </c>
      <c r="AP54" s="39">
        <v>11</v>
      </c>
      <c r="AQ54" s="39">
        <v>1.2383</v>
      </c>
      <c r="AR54" s="137">
        <v>97.555599999999998</v>
      </c>
      <c r="AT54" s="143">
        <f t="shared" si="42"/>
        <v>3.5384615384615383</v>
      </c>
      <c r="AW54" s="91" t="s">
        <v>131</v>
      </c>
      <c r="AX54" s="39">
        <v>7.1000000000000004E-3</v>
      </c>
      <c r="AY54" s="150">
        <v>149</v>
      </c>
      <c r="AZ54" s="39">
        <v>0</v>
      </c>
      <c r="BA54" s="39">
        <v>30</v>
      </c>
      <c r="BB54" s="39">
        <v>47</v>
      </c>
      <c r="BC54" s="150">
        <v>438</v>
      </c>
      <c r="BD54" s="39">
        <v>0</v>
      </c>
      <c r="BE54" s="39">
        <v>28</v>
      </c>
      <c r="BF54" s="39">
        <v>4.0754999999999999</v>
      </c>
      <c r="BG54" s="39">
        <v>28</v>
      </c>
      <c r="BH54" s="39">
        <v>1.3696999999999999</v>
      </c>
      <c r="BI54" s="137">
        <v>97.572100000000006</v>
      </c>
      <c r="BK54" s="76">
        <f t="shared" si="43"/>
        <v>2.9395973154362416</v>
      </c>
    </row>
    <row r="55" spans="2:63" s="76" customFormat="1" ht="15.75" thickBot="1" x14ac:dyDescent="0.3">
      <c r="B55" s="75"/>
      <c r="C55" s="76">
        <v>51</v>
      </c>
      <c r="D55" s="36">
        <f>D54</f>
        <v>4.0309703272319884E-2</v>
      </c>
      <c r="E55" s="36">
        <f t="shared" ref="E55:H55" si="59">E54</f>
        <v>0.13619617250725477</v>
      </c>
      <c r="F55" s="36">
        <f t="shared" si="59"/>
        <v>8.3743731539552363E-2</v>
      </c>
      <c r="G55" s="36"/>
      <c r="H55" s="36">
        <f t="shared" si="59"/>
        <v>7.6678055089473257E-2</v>
      </c>
      <c r="L55" s="86"/>
      <c r="N55" s="91" t="s">
        <v>132</v>
      </c>
      <c r="O55" s="39">
        <v>9.9000000000000008E-3</v>
      </c>
      <c r="P55" s="39">
        <v>49</v>
      </c>
      <c r="Q55" s="39">
        <v>0</v>
      </c>
      <c r="R55" s="39">
        <v>7</v>
      </c>
      <c r="S55" s="39">
        <v>13</v>
      </c>
      <c r="T55" s="39">
        <v>202</v>
      </c>
      <c r="U55" s="39">
        <v>0</v>
      </c>
      <c r="V55" s="39">
        <v>8</v>
      </c>
      <c r="W55" s="39">
        <v>4.5061</v>
      </c>
      <c r="X55" s="39">
        <v>8</v>
      </c>
      <c r="Y55" s="39">
        <v>1.2003999999999999</v>
      </c>
      <c r="Z55" s="137">
        <v>104.7423</v>
      </c>
      <c r="AB55" s="76">
        <f t="shared" si="41"/>
        <v>4.1224489795918364</v>
      </c>
      <c r="AC55" s="36"/>
      <c r="AF55" s="94" t="s">
        <v>132</v>
      </c>
      <c r="AG55" s="138">
        <v>9.1999999999999998E-3</v>
      </c>
      <c r="AH55" s="142">
        <v>10</v>
      </c>
      <c r="AI55" s="138">
        <v>0</v>
      </c>
      <c r="AJ55" s="138">
        <v>2</v>
      </c>
      <c r="AK55" s="138">
        <v>4</v>
      </c>
      <c r="AL55" s="142">
        <v>41</v>
      </c>
      <c r="AM55" s="138">
        <v>0</v>
      </c>
      <c r="AN55" s="138">
        <v>2</v>
      </c>
      <c r="AO55" s="138">
        <v>2.9274</v>
      </c>
      <c r="AP55" s="138">
        <v>2</v>
      </c>
      <c r="AQ55" s="138">
        <v>1.2014</v>
      </c>
      <c r="AR55" s="139">
        <v>102.9624</v>
      </c>
      <c r="AT55" s="143">
        <f t="shared" si="42"/>
        <v>4.0999999999999996</v>
      </c>
      <c r="AW55" s="91" t="s">
        <v>132</v>
      </c>
      <c r="AX55" s="39">
        <v>7.3000000000000001E-3</v>
      </c>
      <c r="AY55" s="150">
        <v>30</v>
      </c>
      <c r="AZ55" s="39">
        <v>0</v>
      </c>
      <c r="BA55" s="39">
        <v>6</v>
      </c>
      <c r="BB55" s="39">
        <v>10</v>
      </c>
      <c r="BC55" s="150">
        <v>100</v>
      </c>
      <c r="BD55" s="39">
        <v>0</v>
      </c>
      <c r="BE55" s="39">
        <v>7</v>
      </c>
      <c r="BF55" s="39">
        <v>4.0045000000000002</v>
      </c>
      <c r="BG55" s="39">
        <v>7</v>
      </c>
      <c r="BH55" s="39">
        <v>1.3433999999999999</v>
      </c>
      <c r="BI55" s="137">
        <v>104.7423</v>
      </c>
      <c r="BK55" s="76">
        <f t="shared" si="43"/>
        <v>3.3333333333333335</v>
      </c>
    </row>
    <row r="56" spans="2:63" s="76" customFormat="1" x14ac:dyDescent="0.25">
      <c r="B56" s="75"/>
      <c r="C56" s="76">
        <v>52</v>
      </c>
      <c r="D56" s="36">
        <f t="shared" ref="D56:D58" si="60">D55</f>
        <v>4.0309703272319884E-2</v>
      </c>
      <c r="E56" s="36">
        <f t="shared" ref="E56:E58" si="61">E55</f>
        <v>0.13619617250725477</v>
      </c>
      <c r="F56" s="36">
        <f t="shared" ref="F56:F58" si="62">F55</f>
        <v>8.3743731539552363E-2</v>
      </c>
      <c r="G56" s="36"/>
      <c r="H56" s="36">
        <f t="shared" ref="H56:H58" si="63">H55</f>
        <v>7.6678055089473257E-2</v>
      </c>
      <c r="L56" s="86"/>
      <c r="N56" s="148"/>
      <c r="O56" s="39"/>
      <c r="P56" s="39"/>
      <c r="Q56" s="39"/>
      <c r="R56" s="39"/>
      <c r="S56" s="39"/>
      <c r="T56" s="39"/>
      <c r="U56" s="39"/>
      <c r="V56" s="39"/>
      <c r="W56" s="39"/>
      <c r="X56" s="39"/>
      <c r="Y56" s="39"/>
      <c r="Z56" s="137"/>
      <c r="AW56" s="148"/>
      <c r="AX56" s="39"/>
      <c r="AY56" s="39"/>
      <c r="AZ56" s="39"/>
      <c r="BA56" s="39"/>
      <c r="BB56" s="39"/>
      <c r="BC56" s="39"/>
      <c r="BD56" s="39"/>
      <c r="BE56" s="39"/>
      <c r="BF56" s="39"/>
      <c r="BG56" s="39"/>
      <c r="BH56" s="39"/>
      <c r="BI56" s="137"/>
    </row>
    <row r="57" spans="2:63" s="76" customFormat="1" ht="15.75" thickBot="1" x14ac:dyDescent="0.3">
      <c r="B57" s="75"/>
      <c r="C57" s="76">
        <v>53</v>
      </c>
      <c r="D57" s="36">
        <f t="shared" si="60"/>
        <v>4.0309703272319884E-2</v>
      </c>
      <c r="E57" s="36">
        <f t="shared" si="61"/>
        <v>0.13619617250725477</v>
      </c>
      <c r="F57" s="36">
        <f t="shared" si="62"/>
        <v>8.3743731539552363E-2</v>
      </c>
      <c r="G57" s="36"/>
      <c r="H57" s="36">
        <f t="shared" si="63"/>
        <v>7.6678055089473257E-2</v>
      </c>
      <c r="L57" s="86"/>
      <c r="N57" s="149"/>
      <c r="O57" s="138" t="s">
        <v>102</v>
      </c>
      <c r="P57" s="153">
        <v>24437</v>
      </c>
      <c r="Q57" s="138" t="s">
        <v>102</v>
      </c>
      <c r="R57" s="138">
        <v>1220</v>
      </c>
      <c r="S57" s="138">
        <v>4647</v>
      </c>
      <c r="T57" s="153">
        <v>63849</v>
      </c>
      <c r="U57" s="138">
        <v>0</v>
      </c>
      <c r="V57" s="138">
        <v>1197</v>
      </c>
      <c r="W57" s="138">
        <v>19.2776</v>
      </c>
      <c r="X57" s="138">
        <v>1197</v>
      </c>
      <c r="Y57" s="138">
        <v>7.1059999999999999</v>
      </c>
      <c r="Z57" s="139">
        <v>62.418799999999997</v>
      </c>
      <c r="AG57" s="76" t="s">
        <v>102</v>
      </c>
      <c r="AH57" s="38">
        <v>8885</v>
      </c>
      <c r="AI57" s="76" t="s">
        <v>102</v>
      </c>
      <c r="AJ57" s="76">
        <v>841</v>
      </c>
      <c r="AK57" s="76">
        <v>2112</v>
      </c>
      <c r="AL57" s="38">
        <v>16828</v>
      </c>
      <c r="AM57" s="76">
        <v>0</v>
      </c>
      <c r="AN57" s="76">
        <v>822</v>
      </c>
      <c r="AO57" s="76">
        <v>9.7883999999999993</v>
      </c>
      <c r="AP57" s="76">
        <v>822</v>
      </c>
      <c r="AQ57" s="76">
        <v>5.6040999999999999</v>
      </c>
      <c r="AR57" s="76">
        <v>70.325500000000005</v>
      </c>
      <c r="AW57" s="149"/>
      <c r="AX57" s="138" t="s">
        <v>102</v>
      </c>
      <c r="AY57" s="138">
        <v>7151</v>
      </c>
      <c r="AZ57" s="138" t="s">
        <v>102</v>
      </c>
      <c r="BA57" s="138">
        <v>717</v>
      </c>
      <c r="BB57" s="138">
        <v>1763</v>
      </c>
      <c r="BC57" s="138">
        <v>15086</v>
      </c>
      <c r="BD57" s="138">
        <v>0</v>
      </c>
      <c r="BE57" s="138">
        <v>697</v>
      </c>
      <c r="BF57" s="138">
        <v>10.709899999999999</v>
      </c>
      <c r="BG57" s="138">
        <v>697</v>
      </c>
      <c r="BH57" s="138">
        <v>7.3898000000000001</v>
      </c>
      <c r="BI57" s="139">
        <v>73.130099999999999</v>
      </c>
    </row>
    <row r="58" spans="2:63" s="76" customFormat="1" x14ac:dyDescent="0.25">
      <c r="B58" s="75"/>
      <c r="C58" s="76">
        <v>54</v>
      </c>
      <c r="D58" s="36">
        <f t="shared" si="60"/>
        <v>4.0309703272319884E-2</v>
      </c>
      <c r="E58" s="36">
        <f t="shared" si="61"/>
        <v>0.13619617250725477</v>
      </c>
      <c r="F58" s="36">
        <f t="shared" si="62"/>
        <v>8.3743731539552363E-2</v>
      </c>
      <c r="G58" s="36"/>
      <c r="H58" s="36">
        <f t="shared" si="63"/>
        <v>7.6678055089473257E-2</v>
      </c>
      <c r="L58" s="86"/>
    </row>
    <row r="59" spans="2:63" s="76" customFormat="1" x14ac:dyDescent="0.25">
      <c r="B59" s="75"/>
      <c r="C59" s="75">
        <v>55</v>
      </c>
      <c r="D59" s="79">
        <f>DWcalcs!I19</f>
        <v>3.7657800308036053E-2</v>
      </c>
      <c r="E59" s="79">
        <f>DWcalcs!P19</f>
        <v>0.14145562268662337</v>
      </c>
      <c r="F59" s="79">
        <f>DWcalcs!V19</f>
        <v>8.070832967003691E-2</v>
      </c>
      <c r="G59" s="79"/>
      <c r="H59" s="79">
        <f>DWcalcs!AK19/AT16</f>
        <v>7.6690552057780886E-2</v>
      </c>
      <c r="L59" s="86"/>
    </row>
    <row r="60" spans="2:63" s="76" customFormat="1" x14ac:dyDescent="0.25">
      <c r="B60" s="75"/>
      <c r="C60" s="76">
        <v>56</v>
      </c>
      <c r="D60" s="36">
        <f>D59</f>
        <v>3.7657800308036053E-2</v>
      </c>
      <c r="E60" s="36">
        <f t="shared" ref="E60:H60" si="64">E59</f>
        <v>0.14145562268662337</v>
      </c>
      <c r="F60" s="36">
        <f t="shared" si="64"/>
        <v>8.070832967003691E-2</v>
      </c>
      <c r="G60" s="36"/>
      <c r="H60" s="36">
        <f t="shared" si="64"/>
        <v>7.6690552057780886E-2</v>
      </c>
      <c r="L60" s="86"/>
    </row>
    <row r="61" spans="2:63" s="76" customFormat="1" x14ac:dyDescent="0.25">
      <c r="B61" s="75"/>
      <c r="C61" s="76">
        <v>57</v>
      </c>
      <c r="D61" s="36">
        <f t="shared" ref="D61:D63" si="65">D60</f>
        <v>3.7657800308036053E-2</v>
      </c>
      <c r="E61" s="36">
        <f t="shared" ref="E61:E63" si="66">E60</f>
        <v>0.14145562268662337</v>
      </c>
      <c r="F61" s="36">
        <f t="shared" ref="F61:F63" si="67">F60</f>
        <v>8.070832967003691E-2</v>
      </c>
      <c r="G61" s="36"/>
      <c r="H61" s="36">
        <f t="shared" ref="H61:H63" si="68">H60</f>
        <v>7.6690552057780886E-2</v>
      </c>
      <c r="L61" s="86"/>
    </row>
    <row r="62" spans="2:63" s="76" customFormat="1" x14ac:dyDescent="0.25">
      <c r="B62" s="75"/>
      <c r="C62" s="76">
        <v>58</v>
      </c>
      <c r="D62" s="36">
        <f t="shared" si="65"/>
        <v>3.7657800308036053E-2</v>
      </c>
      <c r="E62" s="36">
        <f t="shared" si="66"/>
        <v>0.14145562268662337</v>
      </c>
      <c r="F62" s="36">
        <f t="shared" si="67"/>
        <v>8.070832967003691E-2</v>
      </c>
      <c r="G62" s="36"/>
      <c r="H62" s="36">
        <f t="shared" si="68"/>
        <v>7.6690552057780886E-2</v>
      </c>
      <c r="L62" s="86"/>
    </row>
    <row r="63" spans="2:63" s="76" customFormat="1" x14ac:dyDescent="0.25">
      <c r="B63" s="75"/>
      <c r="C63" s="76">
        <v>59</v>
      </c>
      <c r="D63" s="36">
        <f t="shared" si="65"/>
        <v>3.7657800308036053E-2</v>
      </c>
      <c r="E63" s="36">
        <f t="shared" si="66"/>
        <v>0.14145562268662337</v>
      </c>
      <c r="F63" s="36">
        <f t="shared" si="67"/>
        <v>8.070832967003691E-2</v>
      </c>
      <c r="G63" s="36"/>
      <c r="H63" s="36">
        <f t="shared" si="68"/>
        <v>7.6690552057780886E-2</v>
      </c>
      <c r="L63" s="86"/>
    </row>
    <row r="64" spans="2:63" s="76" customFormat="1" x14ac:dyDescent="0.25">
      <c r="B64" s="75"/>
      <c r="C64" s="75">
        <v>60</v>
      </c>
      <c r="D64" s="79">
        <f>DWcalcs!I20</f>
        <v>3.8423141888140853E-2</v>
      </c>
      <c r="E64" s="79">
        <f>DWcalcs!P20</f>
        <v>0.14411531323761037</v>
      </c>
      <c r="F64" s="79">
        <f>DWcalcs!V20</f>
        <v>7.7696031325848916E-2</v>
      </c>
      <c r="G64" s="79"/>
      <c r="H64" s="79">
        <f>DWcalcs!AK20/AT17</f>
        <v>6.7290385924417606E-2</v>
      </c>
      <c r="L64" s="86"/>
    </row>
    <row r="65" spans="2:12" s="76" customFormat="1" x14ac:dyDescent="0.25">
      <c r="B65" s="75"/>
      <c r="C65" s="76">
        <v>61</v>
      </c>
      <c r="D65" s="36">
        <f>D64</f>
        <v>3.8423141888140853E-2</v>
      </c>
      <c r="E65" s="36">
        <f t="shared" ref="E65:H65" si="69">E64</f>
        <v>0.14411531323761037</v>
      </c>
      <c r="F65" s="36">
        <f t="shared" si="69"/>
        <v>7.7696031325848916E-2</v>
      </c>
      <c r="G65" s="36"/>
      <c r="H65" s="36">
        <f t="shared" si="69"/>
        <v>6.7290385924417606E-2</v>
      </c>
      <c r="L65" s="86"/>
    </row>
    <row r="66" spans="2:12" s="76" customFormat="1" x14ac:dyDescent="0.25">
      <c r="B66" s="75"/>
      <c r="C66" s="76">
        <v>62</v>
      </c>
      <c r="D66" s="36">
        <f t="shared" ref="D66:D68" si="70">D65</f>
        <v>3.8423141888140853E-2</v>
      </c>
      <c r="E66" s="36">
        <f t="shared" ref="E66:E68" si="71">E65</f>
        <v>0.14411531323761037</v>
      </c>
      <c r="F66" s="36">
        <f t="shared" ref="F66:F68" si="72">F65</f>
        <v>7.7696031325848916E-2</v>
      </c>
      <c r="G66" s="36"/>
      <c r="H66" s="36">
        <f t="shared" ref="H66:H68" si="73">H65</f>
        <v>6.7290385924417606E-2</v>
      </c>
      <c r="L66" s="86"/>
    </row>
    <row r="67" spans="2:12" s="76" customFormat="1" x14ac:dyDescent="0.25">
      <c r="B67" s="75"/>
      <c r="C67" s="76">
        <v>63</v>
      </c>
      <c r="D67" s="36">
        <f t="shared" si="70"/>
        <v>3.8423141888140853E-2</v>
      </c>
      <c r="E67" s="36">
        <f t="shared" si="71"/>
        <v>0.14411531323761037</v>
      </c>
      <c r="F67" s="36">
        <f t="shared" si="72"/>
        <v>7.7696031325848916E-2</v>
      </c>
      <c r="G67" s="36"/>
      <c r="H67" s="36">
        <f t="shared" si="73"/>
        <v>6.7290385924417606E-2</v>
      </c>
      <c r="L67" s="86"/>
    </row>
    <row r="68" spans="2:12" s="76" customFormat="1" x14ac:dyDescent="0.25">
      <c r="B68" s="75"/>
      <c r="C68" s="76">
        <v>64</v>
      </c>
      <c r="D68" s="36">
        <f t="shared" si="70"/>
        <v>3.8423141888140853E-2</v>
      </c>
      <c r="E68" s="36">
        <f t="shared" si="71"/>
        <v>0.14411531323761037</v>
      </c>
      <c r="F68" s="36">
        <f t="shared" si="72"/>
        <v>7.7696031325848916E-2</v>
      </c>
      <c r="G68" s="36"/>
      <c r="H68" s="36">
        <f t="shared" si="73"/>
        <v>6.7290385924417606E-2</v>
      </c>
      <c r="L68" s="86"/>
    </row>
    <row r="69" spans="2:12" s="76" customFormat="1" x14ac:dyDescent="0.25">
      <c r="B69" s="75"/>
      <c r="C69" s="75">
        <v>65</v>
      </c>
      <c r="D69" s="79">
        <f>DWcalcs!I21</f>
        <v>4.087447351245474E-2</v>
      </c>
      <c r="E69" s="79">
        <f>DWcalcs!P21</f>
        <v>0.14869004437426023</v>
      </c>
      <c r="F69" s="79">
        <f>DWcalcs!V21</f>
        <v>7.4534467784966002E-2</v>
      </c>
      <c r="G69" s="79"/>
      <c r="H69" s="79">
        <f>DWcalcs!AK21/AT18</f>
        <v>6.3612901963455246E-2</v>
      </c>
      <c r="L69" s="86"/>
    </row>
    <row r="70" spans="2:12" s="76" customFormat="1" x14ac:dyDescent="0.25">
      <c r="B70" s="75"/>
      <c r="C70" s="76">
        <v>66</v>
      </c>
      <c r="D70" s="36">
        <f>D69</f>
        <v>4.087447351245474E-2</v>
      </c>
      <c r="E70" s="36">
        <f t="shared" ref="E70:H70" si="74">E69</f>
        <v>0.14869004437426023</v>
      </c>
      <c r="F70" s="36">
        <f t="shared" si="74"/>
        <v>7.4534467784966002E-2</v>
      </c>
      <c r="G70" s="36"/>
      <c r="H70" s="36">
        <f t="shared" si="74"/>
        <v>6.3612901963455246E-2</v>
      </c>
      <c r="L70" s="86"/>
    </row>
    <row r="71" spans="2:12" s="76" customFormat="1" x14ac:dyDescent="0.25">
      <c r="B71" s="75"/>
      <c r="C71" s="76">
        <v>67</v>
      </c>
      <c r="D71" s="36">
        <f t="shared" ref="D71:D73" si="75">D70</f>
        <v>4.087447351245474E-2</v>
      </c>
      <c r="E71" s="36">
        <f t="shared" ref="E71:E73" si="76">E70</f>
        <v>0.14869004437426023</v>
      </c>
      <c r="F71" s="36">
        <f t="shared" ref="F71:F73" si="77">F70</f>
        <v>7.4534467784966002E-2</v>
      </c>
      <c r="G71" s="36"/>
      <c r="H71" s="36">
        <f t="shared" ref="H71:H73" si="78">H70</f>
        <v>6.3612901963455246E-2</v>
      </c>
      <c r="L71" s="86"/>
    </row>
    <row r="72" spans="2:12" s="76" customFormat="1" x14ac:dyDescent="0.25">
      <c r="B72" s="75"/>
      <c r="C72" s="76">
        <v>68</v>
      </c>
      <c r="D72" s="36">
        <f t="shared" si="75"/>
        <v>4.087447351245474E-2</v>
      </c>
      <c r="E72" s="36">
        <f t="shared" si="76"/>
        <v>0.14869004437426023</v>
      </c>
      <c r="F72" s="36">
        <f t="shared" si="77"/>
        <v>7.4534467784966002E-2</v>
      </c>
      <c r="G72" s="36"/>
      <c r="H72" s="36">
        <f t="shared" si="78"/>
        <v>6.3612901963455246E-2</v>
      </c>
      <c r="L72" s="86"/>
    </row>
    <row r="73" spans="2:12" s="76" customFormat="1" x14ac:dyDescent="0.25">
      <c r="B73" s="75"/>
      <c r="C73" s="76">
        <v>69</v>
      </c>
      <c r="D73" s="36">
        <f t="shared" si="75"/>
        <v>4.087447351245474E-2</v>
      </c>
      <c r="E73" s="36">
        <f t="shared" si="76"/>
        <v>0.14869004437426023</v>
      </c>
      <c r="F73" s="36">
        <f t="shared" si="77"/>
        <v>7.4534467784966002E-2</v>
      </c>
      <c r="G73" s="36"/>
      <c r="H73" s="36">
        <f t="shared" si="78"/>
        <v>6.3612901963455246E-2</v>
      </c>
      <c r="L73" s="86"/>
    </row>
    <row r="74" spans="2:12" s="76" customFormat="1" x14ac:dyDescent="0.25">
      <c r="B74" s="75"/>
      <c r="C74" s="75">
        <v>70</v>
      </c>
      <c r="D74" s="79">
        <f>DWcalcs!I22</f>
        <v>4.2765214055689532E-2</v>
      </c>
      <c r="E74" s="79">
        <f>DWcalcs!P22</f>
        <v>0.17259994227480616</v>
      </c>
      <c r="F74" s="79">
        <f>DWcalcs!V22</f>
        <v>7.4479228775959042E-2</v>
      </c>
      <c r="G74" s="79"/>
      <c r="H74" s="79">
        <f>DWcalcs!AK22/AT19</f>
        <v>5.8587825925933708E-2</v>
      </c>
      <c r="L74" s="86"/>
    </row>
    <row r="75" spans="2:12" s="76" customFormat="1" x14ac:dyDescent="0.25">
      <c r="B75" s="75"/>
      <c r="C75" s="76">
        <v>71</v>
      </c>
      <c r="D75" s="36">
        <f>D74</f>
        <v>4.2765214055689532E-2</v>
      </c>
      <c r="E75" s="36">
        <f t="shared" ref="E75:H75" si="79">E74</f>
        <v>0.17259994227480616</v>
      </c>
      <c r="F75" s="36">
        <f t="shared" si="79"/>
        <v>7.4479228775959042E-2</v>
      </c>
      <c r="G75" s="36"/>
      <c r="H75" s="36">
        <f t="shared" si="79"/>
        <v>5.8587825925933708E-2</v>
      </c>
      <c r="L75" s="86"/>
    </row>
    <row r="76" spans="2:12" s="76" customFormat="1" x14ac:dyDescent="0.25">
      <c r="B76" s="75"/>
      <c r="C76" s="76">
        <v>72</v>
      </c>
      <c r="D76" s="36">
        <f t="shared" ref="D76:D78" si="80">D75</f>
        <v>4.2765214055689532E-2</v>
      </c>
      <c r="E76" s="36">
        <f t="shared" ref="E76:E78" si="81">E75</f>
        <v>0.17259994227480616</v>
      </c>
      <c r="F76" s="36">
        <f t="shared" ref="F76:F78" si="82">F75</f>
        <v>7.4479228775959042E-2</v>
      </c>
      <c r="G76" s="36"/>
      <c r="H76" s="36">
        <f t="shared" ref="H76:H78" si="83">H75</f>
        <v>5.8587825925933708E-2</v>
      </c>
      <c r="L76" s="86"/>
    </row>
    <row r="77" spans="2:12" s="76" customFormat="1" x14ac:dyDescent="0.25">
      <c r="B77" s="75"/>
      <c r="C77" s="76">
        <v>73</v>
      </c>
      <c r="D77" s="36">
        <f t="shared" si="80"/>
        <v>4.2765214055689532E-2</v>
      </c>
      <c r="E77" s="36">
        <f t="shared" si="81"/>
        <v>0.17259994227480616</v>
      </c>
      <c r="F77" s="36">
        <f t="shared" si="82"/>
        <v>7.4479228775959042E-2</v>
      </c>
      <c r="G77" s="36"/>
      <c r="H77" s="36">
        <f t="shared" si="83"/>
        <v>5.8587825925933708E-2</v>
      </c>
      <c r="L77" s="86"/>
    </row>
    <row r="78" spans="2:12" s="76" customFormat="1" x14ac:dyDescent="0.25">
      <c r="B78" s="75"/>
      <c r="C78" s="76">
        <v>74</v>
      </c>
      <c r="D78" s="36">
        <f t="shared" si="80"/>
        <v>4.2765214055689532E-2</v>
      </c>
      <c r="E78" s="36">
        <f t="shared" si="81"/>
        <v>0.17259994227480616</v>
      </c>
      <c r="F78" s="36">
        <f t="shared" si="82"/>
        <v>7.4479228775959042E-2</v>
      </c>
      <c r="G78" s="36"/>
      <c r="H78" s="36">
        <f t="shared" si="83"/>
        <v>5.8587825925933708E-2</v>
      </c>
      <c r="L78" s="86"/>
    </row>
    <row r="79" spans="2:12" s="76" customFormat="1" x14ac:dyDescent="0.25">
      <c r="B79" s="75"/>
      <c r="C79" s="75">
        <v>75</v>
      </c>
      <c r="D79" s="79">
        <f>DWcalcs!I23</f>
        <v>4.1098200381676608E-2</v>
      </c>
      <c r="E79" s="79">
        <f>DWcalcs!P23</f>
        <v>0.19798466566638101</v>
      </c>
      <c r="F79" s="79">
        <f>DWcalcs!V23</f>
        <v>7.7516269186774844E-2</v>
      </c>
      <c r="G79" s="79"/>
      <c r="H79" s="79">
        <f>DWcalcs!AK23/AT20</f>
        <v>5.2398036448804655E-2</v>
      </c>
      <c r="L79" s="86"/>
    </row>
    <row r="80" spans="2:12" s="76" customFormat="1" x14ac:dyDescent="0.25">
      <c r="B80" s="75"/>
      <c r="C80" s="76">
        <v>76</v>
      </c>
      <c r="D80" s="36">
        <f>D79</f>
        <v>4.1098200381676608E-2</v>
      </c>
      <c r="E80" s="36">
        <f t="shared" ref="E80:H80" si="84">E79</f>
        <v>0.19798466566638101</v>
      </c>
      <c r="F80" s="36">
        <f t="shared" si="84"/>
        <v>7.7516269186774844E-2</v>
      </c>
      <c r="G80" s="36"/>
      <c r="H80" s="36">
        <f t="shared" si="84"/>
        <v>5.2398036448804655E-2</v>
      </c>
      <c r="L80" s="86"/>
    </row>
    <row r="81" spans="2:12" s="76" customFormat="1" x14ac:dyDescent="0.25">
      <c r="B81" s="75"/>
      <c r="C81" s="76">
        <v>77</v>
      </c>
      <c r="D81" s="36">
        <f t="shared" ref="D81:D83" si="85">D80</f>
        <v>4.1098200381676608E-2</v>
      </c>
      <c r="E81" s="36">
        <f t="shared" ref="E81:E83" si="86">E80</f>
        <v>0.19798466566638101</v>
      </c>
      <c r="F81" s="36">
        <f t="shared" ref="F81:F83" si="87">F80</f>
        <v>7.7516269186774844E-2</v>
      </c>
      <c r="G81" s="36"/>
      <c r="H81" s="36">
        <f t="shared" ref="H81:H83" si="88">H80</f>
        <v>5.2398036448804655E-2</v>
      </c>
      <c r="L81" s="86"/>
    </row>
    <row r="82" spans="2:12" s="76" customFormat="1" x14ac:dyDescent="0.25">
      <c r="B82" s="75"/>
      <c r="C82" s="76">
        <v>78</v>
      </c>
      <c r="D82" s="36">
        <f t="shared" si="85"/>
        <v>4.1098200381676608E-2</v>
      </c>
      <c r="E82" s="36">
        <f t="shared" si="86"/>
        <v>0.19798466566638101</v>
      </c>
      <c r="F82" s="36">
        <f t="shared" si="87"/>
        <v>7.7516269186774844E-2</v>
      </c>
      <c r="G82" s="36"/>
      <c r="H82" s="36">
        <f t="shared" si="88"/>
        <v>5.2398036448804655E-2</v>
      </c>
      <c r="L82" s="86"/>
    </row>
    <row r="83" spans="2:12" s="76" customFormat="1" x14ac:dyDescent="0.25">
      <c r="B83" s="75"/>
      <c r="C83" s="76">
        <v>79</v>
      </c>
      <c r="D83" s="36">
        <f t="shared" si="85"/>
        <v>4.1098200381676608E-2</v>
      </c>
      <c r="E83" s="36">
        <f t="shared" si="86"/>
        <v>0.19798466566638101</v>
      </c>
      <c r="F83" s="36">
        <f t="shared" si="87"/>
        <v>7.7516269186774844E-2</v>
      </c>
      <c r="G83" s="36"/>
      <c r="H83" s="36">
        <f t="shared" si="88"/>
        <v>5.2398036448804655E-2</v>
      </c>
      <c r="L83" s="86"/>
    </row>
    <row r="84" spans="2:12" s="76" customFormat="1" x14ac:dyDescent="0.25">
      <c r="B84" s="75"/>
      <c r="C84" s="75">
        <v>80</v>
      </c>
      <c r="D84" s="79">
        <f>DWcalcs!I24</f>
        <v>4.1453399842105589E-2</v>
      </c>
      <c r="E84" s="79">
        <f>DWcalcs!P24</f>
        <v>0.22527389915010276</v>
      </c>
      <c r="F84" s="79">
        <f>DWcalcs!V24</f>
        <v>8.0252657752960574E-2</v>
      </c>
      <c r="G84" s="79"/>
      <c r="H84" s="79">
        <f>DWcalcs!AK24/AT21</f>
        <v>3.9778902968442997E-2</v>
      </c>
      <c r="L84" s="86"/>
    </row>
    <row r="85" spans="2:12" s="76" customFormat="1" x14ac:dyDescent="0.25">
      <c r="B85" s="75"/>
      <c r="C85" s="76">
        <v>81</v>
      </c>
      <c r="D85" s="36">
        <f>D84</f>
        <v>4.1453399842105589E-2</v>
      </c>
      <c r="E85" s="36">
        <f t="shared" ref="E85:H85" si="89">E84</f>
        <v>0.22527389915010276</v>
      </c>
      <c r="F85" s="36">
        <f t="shared" si="89"/>
        <v>8.0252657752960574E-2</v>
      </c>
      <c r="G85" s="36"/>
      <c r="H85" s="36">
        <f t="shared" si="89"/>
        <v>3.9778902968442997E-2</v>
      </c>
      <c r="L85" s="86"/>
    </row>
    <row r="86" spans="2:12" s="76" customFormat="1" x14ac:dyDescent="0.25">
      <c r="B86" s="75"/>
      <c r="C86" s="76">
        <v>82</v>
      </c>
      <c r="D86" s="36">
        <f t="shared" ref="D86:D104" si="90">D85</f>
        <v>4.1453399842105589E-2</v>
      </c>
      <c r="E86" s="36">
        <f t="shared" ref="E86:E104" si="91">E85</f>
        <v>0.22527389915010276</v>
      </c>
      <c r="F86" s="36">
        <f t="shared" ref="F86:F104" si="92">F85</f>
        <v>8.0252657752960574E-2</v>
      </c>
      <c r="G86" s="36"/>
      <c r="H86" s="36">
        <f t="shared" ref="H86:H104" si="93">H85</f>
        <v>3.9778902968442997E-2</v>
      </c>
      <c r="L86" s="86"/>
    </row>
    <row r="87" spans="2:12" s="76" customFormat="1" x14ac:dyDescent="0.25">
      <c r="B87" s="75"/>
      <c r="C87" s="76">
        <v>83</v>
      </c>
      <c r="D87" s="36">
        <f t="shared" si="90"/>
        <v>4.1453399842105589E-2</v>
      </c>
      <c r="E87" s="36">
        <f t="shared" si="91"/>
        <v>0.22527389915010276</v>
      </c>
      <c r="F87" s="36">
        <f t="shared" si="92"/>
        <v>8.0252657752960574E-2</v>
      </c>
      <c r="G87" s="36"/>
      <c r="H87" s="36">
        <f t="shared" si="93"/>
        <v>3.9778902968442997E-2</v>
      </c>
      <c r="L87" s="86"/>
    </row>
    <row r="88" spans="2:12" s="76" customFormat="1" x14ac:dyDescent="0.25">
      <c r="B88" s="75"/>
      <c r="C88" s="76">
        <v>84</v>
      </c>
      <c r="D88" s="36">
        <f t="shared" si="90"/>
        <v>4.1453399842105589E-2</v>
      </c>
      <c r="E88" s="36">
        <f t="shared" si="91"/>
        <v>0.22527389915010276</v>
      </c>
      <c r="F88" s="36">
        <f t="shared" si="92"/>
        <v>8.0252657752960574E-2</v>
      </c>
      <c r="G88" s="36"/>
      <c r="H88" s="36">
        <f t="shared" si="93"/>
        <v>3.9778902968442997E-2</v>
      </c>
      <c r="L88" s="86"/>
    </row>
    <row r="89" spans="2:12" s="76" customFormat="1" x14ac:dyDescent="0.25">
      <c r="B89" s="75"/>
      <c r="C89" s="75">
        <v>85</v>
      </c>
      <c r="D89" s="79">
        <f>DWcalcs!I25</f>
        <v>4.7340274216339066E-2</v>
      </c>
      <c r="E89" s="79">
        <f>DWcalcs!P25</f>
        <v>0.24870722682964419</v>
      </c>
      <c r="F89" s="79">
        <f>DWcalcs!V25</f>
        <v>8.2666214478314931E-2</v>
      </c>
      <c r="G89" s="79"/>
      <c r="H89" s="79">
        <f>DWcalcs!AK25/AT22</f>
        <v>5.0220459242746138E-2</v>
      </c>
      <c r="L89" s="86"/>
    </row>
    <row r="90" spans="2:12" s="76" customFormat="1" x14ac:dyDescent="0.25">
      <c r="B90" s="75"/>
      <c r="C90" s="76">
        <v>86</v>
      </c>
      <c r="D90" s="36">
        <f t="shared" si="90"/>
        <v>4.7340274216339066E-2</v>
      </c>
      <c r="E90" s="36">
        <f t="shared" si="91"/>
        <v>0.24870722682964419</v>
      </c>
      <c r="F90" s="36">
        <f t="shared" si="92"/>
        <v>8.2666214478314931E-2</v>
      </c>
      <c r="G90" s="36"/>
      <c r="H90" s="36">
        <f t="shared" si="93"/>
        <v>5.0220459242746138E-2</v>
      </c>
      <c r="L90" s="86"/>
    </row>
    <row r="91" spans="2:12" s="76" customFormat="1" x14ac:dyDescent="0.25">
      <c r="B91" s="75"/>
      <c r="C91" s="76">
        <v>87</v>
      </c>
      <c r="D91" s="36">
        <f t="shared" si="90"/>
        <v>4.7340274216339066E-2</v>
      </c>
      <c r="E91" s="36">
        <f t="shared" si="91"/>
        <v>0.24870722682964419</v>
      </c>
      <c r="F91" s="36">
        <f t="shared" si="92"/>
        <v>8.2666214478314931E-2</v>
      </c>
      <c r="G91" s="36"/>
      <c r="H91" s="36">
        <f t="shared" si="93"/>
        <v>5.0220459242746138E-2</v>
      </c>
      <c r="L91" s="86"/>
    </row>
    <row r="92" spans="2:12" s="76" customFormat="1" x14ac:dyDescent="0.25">
      <c r="B92" s="75"/>
      <c r="C92" s="76">
        <v>88</v>
      </c>
      <c r="D92" s="36">
        <f t="shared" si="90"/>
        <v>4.7340274216339066E-2</v>
      </c>
      <c r="E92" s="36">
        <f t="shared" si="91"/>
        <v>0.24870722682964419</v>
      </c>
      <c r="F92" s="36">
        <f t="shared" si="92"/>
        <v>8.2666214478314931E-2</v>
      </c>
      <c r="G92" s="36"/>
      <c r="H92" s="36">
        <f t="shared" si="93"/>
        <v>5.0220459242746138E-2</v>
      </c>
      <c r="L92" s="86"/>
    </row>
    <row r="93" spans="2:12" s="76" customFormat="1" x14ac:dyDescent="0.25">
      <c r="B93" s="75"/>
      <c r="C93" s="76">
        <v>89</v>
      </c>
      <c r="D93" s="36">
        <f t="shared" si="90"/>
        <v>4.7340274216339066E-2</v>
      </c>
      <c r="E93" s="36">
        <f t="shared" si="91"/>
        <v>0.24870722682964419</v>
      </c>
      <c r="F93" s="36">
        <f t="shared" si="92"/>
        <v>8.2666214478314931E-2</v>
      </c>
      <c r="G93" s="36"/>
      <c r="H93" s="36">
        <f t="shared" si="93"/>
        <v>5.0220459242746138E-2</v>
      </c>
      <c r="L93" s="86"/>
    </row>
    <row r="94" spans="2:12" s="76" customFormat="1" x14ac:dyDescent="0.25">
      <c r="B94" s="75"/>
      <c r="C94" s="75">
        <v>90</v>
      </c>
      <c r="D94" s="79">
        <f>DWcalcs!I26</f>
        <v>6.0035477609571383E-2</v>
      </c>
      <c r="E94" s="79">
        <f>DWcalcs!P26</f>
        <v>0.27135600661316661</v>
      </c>
      <c r="F94" s="79">
        <f>DWcalcs!V26</f>
        <v>8.5039602041036985E-2</v>
      </c>
      <c r="G94" s="79"/>
      <c r="H94" s="79">
        <f>DWcalcs!AK26/AT23</f>
        <v>5.3372276108614773E-2</v>
      </c>
      <c r="L94" s="86"/>
    </row>
    <row r="95" spans="2:12" s="76" customFormat="1" x14ac:dyDescent="0.25">
      <c r="B95" s="75"/>
      <c r="C95" s="76">
        <v>91</v>
      </c>
      <c r="D95" s="36">
        <f t="shared" si="90"/>
        <v>6.0035477609571383E-2</v>
      </c>
      <c r="E95" s="36">
        <f t="shared" si="91"/>
        <v>0.27135600661316661</v>
      </c>
      <c r="F95" s="36">
        <f t="shared" si="92"/>
        <v>8.5039602041036985E-2</v>
      </c>
      <c r="G95" s="36"/>
      <c r="H95" s="36">
        <f t="shared" si="93"/>
        <v>5.3372276108614773E-2</v>
      </c>
      <c r="L95" s="86"/>
    </row>
    <row r="96" spans="2:12" s="76" customFormat="1" x14ac:dyDescent="0.25">
      <c r="B96" s="75"/>
      <c r="C96" s="76">
        <v>92</v>
      </c>
      <c r="D96" s="36">
        <f t="shared" si="90"/>
        <v>6.0035477609571383E-2</v>
      </c>
      <c r="E96" s="36">
        <f t="shared" si="91"/>
        <v>0.27135600661316661</v>
      </c>
      <c r="F96" s="36">
        <f t="shared" si="92"/>
        <v>8.5039602041036985E-2</v>
      </c>
      <c r="G96" s="36"/>
      <c r="H96" s="36">
        <f t="shared" si="93"/>
        <v>5.3372276108614773E-2</v>
      </c>
      <c r="L96" s="86"/>
    </row>
    <row r="97" spans="2:26" s="76" customFormat="1" x14ac:dyDescent="0.25">
      <c r="B97" s="75"/>
      <c r="C97" s="76">
        <v>93</v>
      </c>
      <c r="D97" s="36">
        <f t="shared" si="90"/>
        <v>6.0035477609571383E-2</v>
      </c>
      <c r="E97" s="36">
        <f t="shared" si="91"/>
        <v>0.27135600661316661</v>
      </c>
      <c r="F97" s="36">
        <f t="shared" si="92"/>
        <v>8.5039602041036985E-2</v>
      </c>
      <c r="G97" s="36"/>
      <c r="H97" s="36">
        <f t="shared" si="93"/>
        <v>5.3372276108614773E-2</v>
      </c>
      <c r="L97" s="86"/>
    </row>
    <row r="98" spans="2:26" s="76" customFormat="1" x14ac:dyDescent="0.25">
      <c r="B98" s="75"/>
      <c r="C98" s="76">
        <v>94</v>
      </c>
      <c r="D98" s="36">
        <f t="shared" si="90"/>
        <v>6.0035477609571383E-2</v>
      </c>
      <c r="E98" s="36">
        <f t="shared" si="91"/>
        <v>0.27135600661316661</v>
      </c>
      <c r="F98" s="36">
        <f t="shared" si="92"/>
        <v>8.5039602041036985E-2</v>
      </c>
      <c r="G98" s="36"/>
      <c r="H98" s="36">
        <f t="shared" si="93"/>
        <v>5.3372276108614773E-2</v>
      </c>
      <c r="L98" s="86"/>
    </row>
    <row r="99" spans="2:26" s="76" customFormat="1" x14ac:dyDescent="0.25">
      <c r="B99" s="75"/>
      <c r="C99" s="75">
        <v>95</v>
      </c>
      <c r="D99" s="79">
        <f>DWcalcs!I27</f>
        <v>9.1617724778903037E-2</v>
      </c>
      <c r="E99" s="79">
        <f>DWcalcs!P27</f>
        <v>0.29484735901353476</v>
      </c>
      <c r="F99" s="79">
        <f>DWcalcs!V27</f>
        <v>8.8174265336552676E-2</v>
      </c>
      <c r="G99" s="79"/>
      <c r="H99" s="79">
        <f>DWcalcs!AK27/AT24</f>
        <v>5.6319364450198951E-2</v>
      </c>
      <c r="L99" s="86"/>
    </row>
    <row r="100" spans="2:26" s="76" customFormat="1" x14ac:dyDescent="0.25">
      <c r="B100" s="75"/>
      <c r="C100" s="76">
        <v>96</v>
      </c>
      <c r="D100" s="36">
        <f t="shared" si="90"/>
        <v>9.1617724778903037E-2</v>
      </c>
      <c r="E100" s="36">
        <f t="shared" si="91"/>
        <v>0.29484735901353476</v>
      </c>
      <c r="F100" s="36">
        <f t="shared" si="92"/>
        <v>8.8174265336552676E-2</v>
      </c>
      <c r="G100" s="36"/>
      <c r="H100" s="36">
        <f t="shared" si="93"/>
        <v>5.6319364450198951E-2</v>
      </c>
      <c r="L100" s="86"/>
    </row>
    <row r="101" spans="2:26" s="76" customFormat="1" x14ac:dyDescent="0.25">
      <c r="B101" s="75"/>
      <c r="C101" s="76">
        <v>97</v>
      </c>
      <c r="D101" s="36">
        <f t="shared" si="90"/>
        <v>9.1617724778903037E-2</v>
      </c>
      <c r="E101" s="36">
        <f t="shared" si="91"/>
        <v>0.29484735901353476</v>
      </c>
      <c r="F101" s="36">
        <f t="shared" si="92"/>
        <v>8.8174265336552676E-2</v>
      </c>
      <c r="G101" s="36"/>
      <c r="H101" s="36">
        <f t="shared" si="93"/>
        <v>5.6319364450198951E-2</v>
      </c>
      <c r="L101" s="86"/>
    </row>
    <row r="102" spans="2:26" s="76" customFormat="1" x14ac:dyDescent="0.25">
      <c r="B102" s="75"/>
      <c r="C102" s="76">
        <v>98</v>
      </c>
      <c r="D102" s="36">
        <f t="shared" si="90"/>
        <v>9.1617724778903037E-2</v>
      </c>
      <c r="E102" s="36">
        <f t="shared" si="91"/>
        <v>0.29484735901353476</v>
      </c>
      <c r="F102" s="36">
        <f t="shared" si="92"/>
        <v>8.8174265336552676E-2</v>
      </c>
      <c r="G102" s="36"/>
      <c r="H102" s="36">
        <f t="shared" si="93"/>
        <v>5.6319364450198951E-2</v>
      </c>
      <c r="L102" s="86"/>
    </row>
    <row r="103" spans="2:26" s="76" customFormat="1" x14ac:dyDescent="0.25">
      <c r="B103" s="75"/>
      <c r="C103" s="76">
        <v>99</v>
      </c>
      <c r="D103" s="36">
        <f t="shared" si="90"/>
        <v>9.1617724778903037E-2</v>
      </c>
      <c r="E103" s="36">
        <f t="shared" si="91"/>
        <v>0.29484735901353476</v>
      </c>
      <c r="F103" s="36">
        <f t="shared" si="92"/>
        <v>8.8174265336552676E-2</v>
      </c>
      <c r="G103" s="36"/>
      <c r="H103" s="36">
        <f t="shared" si="93"/>
        <v>5.6319364450198951E-2</v>
      </c>
      <c r="L103" s="86"/>
    </row>
    <row r="104" spans="2:26" s="76" customFormat="1" x14ac:dyDescent="0.25">
      <c r="B104" s="75"/>
      <c r="C104" s="76">
        <v>100</v>
      </c>
      <c r="D104" s="36">
        <f t="shared" si="90"/>
        <v>9.1617724778903037E-2</v>
      </c>
      <c r="E104" s="36">
        <f t="shared" si="91"/>
        <v>0.29484735901353476</v>
      </c>
      <c r="F104" s="36">
        <f t="shared" si="92"/>
        <v>8.8174265336552676E-2</v>
      </c>
      <c r="G104" s="36"/>
      <c r="H104" s="36">
        <f t="shared" si="93"/>
        <v>5.6319364450198951E-2</v>
      </c>
      <c r="L104" s="86"/>
    </row>
    <row r="105" spans="2:26" x14ac:dyDescent="0.25">
      <c r="B105" s="83" t="s">
        <v>11</v>
      </c>
      <c r="C105" s="83">
        <v>0</v>
      </c>
      <c r="D105" s="84">
        <f>DWcalcs!I35</f>
        <v>6.5235825967283556E-2</v>
      </c>
      <c r="E105" s="84">
        <f>DWcalcs!P35</f>
        <v>0.14832334940291919</v>
      </c>
      <c r="F105" s="84">
        <f>DWcalcs!V35</f>
        <v>4.9018994798785603E-2</v>
      </c>
      <c r="G105" s="84">
        <f>DWcalcs!AD35/AB5</f>
        <v>0</v>
      </c>
      <c r="H105" s="84">
        <f>DWcalcs!AK35/BK5</f>
        <v>0</v>
      </c>
      <c r="I105" s="85"/>
      <c r="J105" s="85"/>
      <c r="K105" s="87"/>
      <c r="L105" s="76"/>
      <c r="M105" s="76"/>
      <c r="N105" s="76"/>
      <c r="O105" s="76"/>
      <c r="P105" s="76"/>
      <c r="Q105" s="76"/>
      <c r="R105" s="76"/>
      <c r="S105" s="76"/>
      <c r="T105" s="76"/>
      <c r="U105" s="76"/>
      <c r="V105" s="76"/>
      <c r="W105" s="76"/>
      <c r="X105" s="76"/>
      <c r="Y105" s="76"/>
      <c r="Z105" s="76"/>
    </row>
    <row r="106" spans="2:26" s="76" customFormat="1" x14ac:dyDescent="0.25">
      <c r="B106" s="75"/>
      <c r="C106" s="76">
        <v>1</v>
      </c>
      <c r="D106" s="36">
        <f>D105</f>
        <v>6.5235825967283556E-2</v>
      </c>
      <c r="E106" s="36">
        <f t="shared" ref="E106:H106" si="94">E105</f>
        <v>0.14832334940291919</v>
      </c>
      <c r="F106" s="36">
        <f t="shared" si="94"/>
        <v>4.9018994798785603E-2</v>
      </c>
      <c r="G106" s="36">
        <f t="shared" si="94"/>
        <v>0</v>
      </c>
      <c r="H106" s="36">
        <f t="shared" si="94"/>
        <v>0</v>
      </c>
      <c r="K106" s="87"/>
    </row>
    <row r="107" spans="2:26" s="76" customFormat="1" x14ac:dyDescent="0.25">
      <c r="B107" s="75"/>
      <c r="C107" s="76">
        <v>2</v>
      </c>
      <c r="D107" s="36">
        <f t="shared" ref="D107:D109" si="95">D106</f>
        <v>6.5235825967283556E-2</v>
      </c>
      <c r="E107" s="36">
        <f t="shared" ref="E107:E109" si="96">E106</f>
        <v>0.14832334940291919</v>
      </c>
      <c r="F107" s="36">
        <f t="shared" ref="F107:F109" si="97">F106</f>
        <v>4.9018994798785603E-2</v>
      </c>
      <c r="G107" s="36">
        <f t="shared" ref="G107:G109" si="98">G106</f>
        <v>0</v>
      </c>
      <c r="H107" s="36">
        <f t="shared" ref="H107:H109" si="99">H106</f>
        <v>0</v>
      </c>
      <c r="K107" s="87"/>
      <c r="Q107"/>
      <c r="R107"/>
      <c r="S107"/>
      <c r="T107"/>
      <c r="U107"/>
      <c r="V107"/>
      <c r="W107"/>
      <c r="X107"/>
      <c r="Y107"/>
      <c r="Z107"/>
    </row>
    <row r="108" spans="2:26" s="76" customFormat="1" x14ac:dyDescent="0.25">
      <c r="B108" s="75"/>
      <c r="C108" s="76">
        <v>3</v>
      </c>
      <c r="D108" s="36">
        <f t="shared" si="95"/>
        <v>6.5235825967283556E-2</v>
      </c>
      <c r="E108" s="36">
        <f t="shared" si="96"/>
        <v>0.14832334940291919</v>
      </c>
      <c r="F108" s="36">
        <f t="shared" si="97"/>
        <v>4.9018994798785603E-2</v>
      </c>
      <c r="G108" s="36">
        <f t="shared" si="98"/>
        <v>0</v>
      </c>
      <c r="H108" s="36">
        <f t="shared" si="99"/>
        <v>0</v>
      </c>
      <c r="K108" s="87"/>
    </row>
    <row r="109" spans="2:26" s="76" customFormat="1" x14ac:dyDescent="0.25">
      <c r="B109" s="75"/>
      <c r="C109" s="76">
        <v>4</v>
      </c>
      <c r="D109" s="36">
        <f t="shared" si="95"/>
        <v>6.5235825967283556E-2</v>
      </c>
      <c r="E109" s="36">
        <f t="shared" si="96"/>
        <v>0.14832334940291919</v>
      </c>
      <c r="F109" s="36">
        <f t="shared" si="97"/>
        <v>4.9018994798785603E-2</v>
      </c>
      <c r="G109" s="36">
        <f t="shared" si="98"/>
        <v>0</v>
      </c>
      <c r="H109" s="36">
        <f t="shared" si="99"/>
        <v>0</v>
      </c>
      <c r="K109" s="87"/>
    </row>
    <row r="110" spans="2:26" s="76" customFormat="1" x14ac:dyDescent="0.25">
      <c r="B110" s="75"/>
      <c r="C110" s="75">
        <v>5</v>
      </c>
      <c r="D110" s="79">
        <f>DWcalcs!I36</f>
        <v>6.2237337231575381E-2</v>
      </c>
      <c r="E110" s="79">
        <f>DWcalcs!P36</f>
        <v>0.14838301362915737</v>
      </c>
      <c r="F110" s="79">
        <f>DWcalcs!V36</f>
        <v>4.8389753794870233E-2</v>
      </c>
      <c r="G110" s="79">
        <f>DWcalcs!AD36/AB6</f>
        <v>0</v>
      </c>
      <c r="H110" s="79">
        <f>DWcalcs!AK36/BK6</f>
        <v>0</v>
      </c>
      <c r="K110" s="87"/>
    </row>
    <row r="111" spans="2:26" s="76" customFormat="1" x14ac:dyDescent="0.25">
      <c r="B111" s="75"/>
      <c r="C111" s="76">
        <v>6</v>
      </c>
      <c r="D111" s="36">
        <f>D110</f>
        <v>6.2237337231575381E-2</v>
      </c>
      <c r="E111" s="36">
        <f t="shared" ref="E111:H111" si="100">E110</f>
        <v>0.14838301362915737</v>
      </c>
      <c r="F111" s="36">
        <f t="shared" si="100"/>
        <v>4.8389753794870233E-2</v>
      </c>
      <c r="G111" s="36">
        <f t="shared" si="100"/>
        <v>0</v>
      </c>
      <c r="H111" s="36">
        <f t="shared" si="100"/>
        <v>0</v>
      </c>
      <c r="K111" s="87"/>
    </row>
    <row r="112" spans="2:26" s="76" customFormat="1" x14ac:dyDescent="0.25">
      <c r="B112" s="75"/>
      <c r="C112" s="76">
        <v>7</v>
      </c>
      <c r="D112" s="36">
        <f t="shared" ref="D112:D114" si="101">D111</f>
        <v>6.2237337231575381E-2</v>
      </c>
      <c r="E112" s="36">
        <f t="shared" ref="E112:E114" si="102">E111</f>
        <v>0.14838301362915737</v>
      </c>
      <c r="F112" s="36">
        <f t="shared" ref="F112:F114" si="103">F111</f>
        <v>4.8389753794870233E-2</v>
      </c>
      <c r="G112" s="36">
        <f t="shared" ref="G112:G114" si="104">G111</f>
        <v>0</v>
      </c>
      <c r="H112" s="36">
        <f t="shared" ref="H112:H114" si="105">H111</f>
        <v>0</v>
      </c>
      <c r="K112" s="87"/>
    </row>
    <row r="113" spans="2:11" s="76" customFormat="1" x14ac:dyDescent="0.25">
      <c r="B113" s="75"/>
      <c r="C113" s="76">
        <v>8</v>
      </c>
      <c r="D113" s="36">
        <f t="shared" si="101"/>
        <v>6.2237337231575381E-2</v>
      </c>
      <c r="E113" s="36">
        <f t="shared" si="102"/>
        <v>0.14838301362915737</v>
      </c>
      <c r="F113" s="36">
        <f t="shared" si="103"/>
        <v>4.8389753794870233E-2</v>
      </c>
      <c r="G113" s="36">
        <f t="shared" si="104"/>
        <v>0</v>
      </c>
      <c r="H113" s="36">
        <f t="shared" si="105"/>
        <v>0</v>
      </c>
      <c r="K113" s="87"/>
    </row>
    <row r="114" spans="2:11" s="76" customFormat="1" x14ac:dyDescent="0.25">
      <c r="B114" s="75"/>
      <c r="C114" s="76">
        <v>9</v>
      </c>
      <c r="D114" s="36">
        <f t="shared" si="101"/>
        <v>6.2237337231575381E-2</v>
      </c>
      <c r="E114" s="36">
        <f t="shared" si="102"/>
        <v>0.14838301362915737</v>
      </c>
      <c r="F114" s="36">
        <f t="shared" si="103"/>
        <v>4.8389753794870233E-2</v>
      </c>
      <c r="G114" s="36">
        <f t="shared" si="104"/>
        <v>0</v>
      </c>
      <c r="H114" s="36">
        <f t="shared" si="105"/>
        <v>0</v>
      </c>
      <c r="K114" s="87"/>
    </row>
    <row r="115" spans="2:11" s="76" customFormat="1" x14ac:dyDescent="0.25">
      <c r="B115" s="75"/>
      <c r="C115" s="75">
        <v>10</v>
      </c>
      <c r="D115" s="79">
        <f>DWcalcs!I37</f>
        <v>6.2614876468030614E-2</v>
      </c>
      <c r="E115" s="79">
        <f>DWcalcs!P37</f>
        <v>0.1518115072566939</v>
      </c>
      <c r="F115" s="79">
        <f>DWcalcs!V37</f>
        <v>5.1688812385947226E-2</v>
      </c>
      <c r="G115" s="79">
        <f>DWcalcs!AD37/AB7</f>
        <v>0</v>
      </c>
      <c r="H115" s="79">
        <f>DWcalcs!AK37/BK7</f>
        <v>0</v>
      </c>
      <c r="K115" s="87"/>
    </row>
    <row r="116" spans="2:11" s="76" customFormat="1" x14ac:dyDescent="0.25">
      <c r="B116" s="75"/>
      <c r="C116" s="76">
        <v>11</v>
      </c>
      <c r="D116" s="36">
        <f>D115</f>
        <v>6.2614876468030614E-2</v>
      </c>
      <c r="E116" s="36">
        <f t="shared" ref="E116:H116" si="106">E115</f>
        <v>0.1518115072566939</v>
      </c>
      <c r="F116" s="36">
        <f t="shared" si="106"/>
        <v>5.1688812385947226E-2</v>
      </c>
      <c r="G116" s="36">
        <f t="shared" si="106"/>
        <v>0</v>
      </c>
      <c r="H116" s="36">
        <f t="shared" si="106"/>
        <v>0</v>
      </c>
      <c r="K116" s="87"/>
    </row>
    <row r="117" spans="2:11" s="76" customFormat="1" x14ac:dyDescent="0.25">
      <c r="B117" s="75"/>
      <c r="C117" s="76">
        <v>12</v>
      </c>
      <c r="D117" s="36">
        <f t="shared" ref="D117:D119" si="107">D116</f>
        <v>6.2614876468030614E-2</v>
      </c>
      <c r="E117" s="36">
        <f t="shared" ref="E117:E119" si="108">E116</f>
        <v>0.1518115072566939</v>
      </c>
      <c r="F117" s="36">
        <f t="shared" ref="F117:F119" si="109">F116</f>
        <v>5.1688812385947226E-2</v>
      </c>
      <c r="G117" s="36">
        <f t="shared" ref="G117:G119" si="110">G116</f>
        <v>0</v>
      </c>
      <c r="H117" s="36">
        <f t="shared" ref="H117:H119" si="111">H116</f>
        <v>0</v>
      </c>
      <c r="K117" s="87"/>
    </row>
    <row r="118" spans="2:11" s="76" customFormat="1" x14ac:dyDescent="0.25">
      <c r="B118" s="75"/>
      <c r="C118" s="76">
        <v>13</v>
      </c>
      <c r="D118" s="36">
        <f t="shared" si="107"/>
        <v>6.2614876468030614E-2</v>
      </c>
      <c r="E118" s="36">
        <f t="shared" si="108"/>
        <v>0.1518115072566939</v>
      </c>
      <c r="F118" s="36">
        <f t="shared" si="109"/>
        <v>5.1688812385947226E-2</v>
      </c>
      <c r="G118" s="36">
        <f t="shared" si="110"/>
        <v>0</v>
      </c>
      <c r="H118" s="36">
        <f t="shared" si="111"/>
        <v>0</v>
      </c>
      <c r="K118" s="87"/>
    </row>
    <row r="119" spans="2:11" s="76" customFormat="1" x14ac:dyDescent="0.25">
      <c r="B119" s="75"/>
      <c r="C119" s="76">
        <v>14</v>
      </c>
      <c r="D119" s="36">
        <f t="shared" si="107"/>
        <v>6.2614876468030614E-2</v>
      </c>
      <c r="E119" s="36">
        <f t="shared" si="108"/>
        <v>0.1518115072566939</v>
      </c>
      <c r="F119" s="36">
        <f t="shared" si="109"/>
        <v>5.1688812385947226E-2</v>
      </c>
      <c r="G119" s="36">
        <f t="shared" si="110"/>
        <v>0</v>
      </c>
      <c r="H119" s="36">
        <f t="shared" si="111"/>
        <v>0</v>
      </c>
      <c r="K119" s="87"/>
    </row>
    <row r="120" spans="2:11" s="76" customFormat="1" x14ac:dyDescent="0.25">
      <c r="B120" s="75"/>
      <c r="C120" s="75">
        <v>15</v>
      </c>
      <c r="D120" s="79">
        <f>DWcalcs!I38</f>
        <v>6.3534924278741522E-2</v>
      </c>
      <c r="E120" s="79">
        <f>DWcalcs!P38</f>
        <v>0.15583748239212342</v>
      </c>
      <c r="F120" s="79">
        <f>DWcalcs!V38</f>
        <v>5.7839310086992196E-2</v>
      </c>
      <c r="G120" s="79">
        <f>DWcalcs!AD38/AB8</f>
        <v>8.7870945786955326E-2</v>
      </c>
      <c r="H120" s="79">
        <f>DWcalcs!AK38/BK8</f>
        <v>0.10828687029679772</v>
      </c>
      <c r="K120" s="87"/>
    </row>
    <row r="121" spans="2:11" s="76" customFormat="1" x14ac:dyDescent="0.25">
      <c r="B121" s="75"/>
      <c r="C121" s="76">
        <v>16</v>
      </c>
      <c r="D121" s="36">
        <f>D120</f>
        <v>6.3534924278741522E-2</v>
      </c>
      <c r="E121" s="36">
        <f t="shared" ref="E121:H121" si="112">E120</f>
        <v>0.15583748239212342</v>
      </c>
      <c r="F121" s="36">
        <f t="shared" si="112"/>
        <v>5.7839310086992196E-2</v>
      </c>
      <c r="G121" s="36">
        <f t="shared" si="112"/>
        <v>8.7870945786955326E-2</v>
      </c>
      <c r="H121" s="36">
        <f t="shared" si="112"/>
        <v>0.10828687029679772</v>
      </c>
      <c r="K121" s="87"/>
    </row>
    <row r="122" spans="2:11" s="76" customFormat="1" x14ac:dyDescent="0.25">
      <c r="B122" s="75"/>
      <c r="C122" s="76">
        <v>17</v>
      </c>
      <c r="D122" s="36">
        <f t="shared" ref="D122:D124" si="113">D121</f>
        <v>6.3534924278741522E-2</v>
      </c>
      <c r="E122" s="36">
        <f t="shared" ref="E122:E124" si="114">E121</f>
        <v>0.15583748239212342</v>
      </c>
      <c r="F122" s="36">
        <f t="shared" ref="F122:F124" si="115">F121</f>
        <v>5.7839310086992196E-2</v>
      </c>
      <c r="G122" s="36">
        <f t="shared" ref="G122:G124" si="116">G121</f>
        <v>8.7870945786955326E-2</v>
      </c>
      <c r="H122" s="36">
        <f t="shared" ref="H122:H124" si="117">H121</f>
        <v>0.10828687029679772</v>
      </c>
      <c r="K122" s="87"/>
    </row>
    <row r="123" spans="2:11" s="76" customFormat="1" x14ac:dyDescent="0.25">
      <c r="B123" s="75"/>
      <c r="C123" s="76">
        <v>18</v>
      </c>
      <c r="D123" s="36">
        <f t="shared" si="113"/>
        <v>6.3534924278741522E-2</v>
      </c>
      <c r="E123" s="36">
        <f t="shared" si="114"/>
        <v>0.15583748239212342</v>
      </c>
      <c r="F123" s="36">
        <f t="shared" si="115"/>
        <v>5.7839310086992196E-2</v>
      </c>
      <c r="G123" s="36">
        <f t="shared" si="116"/>
        <v>8.7870945786955326E-2</v>
      </c>
      <c r="H123" s="36">
        <f t="shared" si="117"/>
        <v>0.10828687029679772</v>
      </c>
      <c r="K123" s="87"/>
    </row>
    <row r="124" spans="2:11" s="76" customFormat="1" x14ac:dyDescent="0.25">
      <c r="B124" s="75"/>
      <c r="C124" s="76">
        <v>19</v>
      </c>
      <c r="D124" s="36">
        <f t="shared" si="113"/>
        <v>6.3534924278741522E-2</v>
      </c>
      <c r="E124" s="36">
        <f t="shared" si="114"/>
        <v>0.15583748239212342</v>
      </c>
      <c r="F124" s="36">
        <f t="shared" si="115"/>
        <v>5.7839310086992196E-2</v>
      </c>
      <c r="G124" s="36">
        <f t="shared" si="116"/>
        <v>8.7870945786955326E-2</v>
      </c>
      <c r="H124" s="36">
        <f t="shared" si="117"/>
        <v>0.10828687029679772</v>
      </c>
      <c r="K124" s="87"/>
    </row>
    <row r="125" spans="2:11" s="76" customFormat="1" x14ac:dyDescent="0.25">
      <c r="B125" s="75"/>
      <c r="C125" s="75">
        <v>20</v>
      </c>
      <c r="D125" s="79">
        <f>DWcalcs!I39</f>
        <v>6.4328183189106034E-2</v>
      </c>
      <c r="E125" s="79">
        <f>DWcalcs!P39</f>
        <v>0.15588384730079335</v>
      </c>
      <c r="F125" s="79">
        <f>DWcalcs!V39</f>
        <v>6.451480194951105E-2</v>
      </c>
      <c r="G125" s="79">
        <f>DWcalcs!AD39/AB9</f>
        <v>0.10482705745869662</v>
      </c>
      <c r="H125" s="79">
        <f>DWcalcs!AK39/BK9</f>
        <v>0.1121530338979289</v>
      </c>
      <c r="K125" s="87"/>
    </row>
    <row r="126" spans="2:11" s="76" customFormat="1" x14ac:dyDescent="0.25">
      <c r="B126" s="75"/>
      <c r="C126" s="76">
        <v>21</v>
      </c>
      <c r="D126" s="36">
        <f>D125</f>
        <v>6.4328183189106034E-2</v>
      </c>
      <c r="E126" s="36">
        <f t="shared" ref="E126:H126" si="118">E125</f>
        <v>0.15588384730079335</v>
      </c>
      <c r="F126" s="36">
        <f t="shared" si="118"/>
        <v>6.451480194951105E-2</v>
      </c>
      <c r="G126" s="36">
        <f t="shared" si="118"/>
        <v>0.10482705745869662</v>
      </c>
      <c r="H126" s="36">
        <f t="shared" si="118"/>
        <v>0.1121530338979289</v>
      </c>
      <c r="K126" s="87"/>
    </row>
    <row r="127" spans="2:11" s="76" customFormat="1" x14ac:dyDescent="0.25">
      <c r="B127" s="75"/>
      <c r="C127" s="76">
        <v>22</v>
      </c>
      <c r="D127" s="36">
        <f t="shared" ref="D127:D129" si="119">D126</f>
        <v>6.4328183189106034E-2</v>
      </c>
      <c r="E127" s="36">
        <f t="shared" ref="E127:E129" si="120">E126</f>
        <v>0.15588384730079335</v>
      </c>
      <c r="F127" s="36">
        <f t="shared" ref="F127:F129" si="121">F126</f>
        <v>6.451480194951105E-2</v>
      </c>
      <c r="G127" s="36">
        <f t="shared" ref="G127:G129" si="122">G126</f>
        <v>0.10482705745869662</v>
      </c>
      <c r="H127" s="36">
        <f t="shared" ref="H127:H129" si="123">H126</f>
        <v>0.1121530338979289</v>
      </c>
      <c r="K127" s="87"/>
    </row>
    <row r="128" spans="2:11" s="76" customFormat="1" x14ac:dyDescent="0.25">
      <c r="B128" s="75"/>
      <c r="C128" s="76">
        <v>23</v>
      </c>
      <c r="D128" s="36">
        <f t="shared" si="119"/>
        <v>6.4328183189106034E-2</v>
      </c>
      <c r="E128" s="36">
        <f t="shared" si="120"/>
        <v>0.15588384730079335</v>
      </c>
      <c r="F128" s="36">
        <f t="shared" si="121"/>
        <v>6.451480194951105E-2</v>
      </c>
      <c r="G128" s="36">
        <f t="shared" si="122"/>
        <v>0.10482705745869662</v>
      </c>
      <c r="H128" s="36">
        <f t="shared" si="123"/>
        <v>0.1121530338979289</v>
      </c>
      <c r="K128" s="87"/>
    </row>
    <row r="129" spans="2:11" s="76" customFormat="1" x14ac:dyDescent="0.25">
      <c r="B129" s="75"/>
      <c r="C129" s="76">
        <v>24</v>
      </c>
      <c r="D129" s="36">
        <f t="shared" si="119"/>
        <v>6.4328183189106034E-2</v>
      </c>
      <c r="E129" s="36">
        <f t="shared" si="120"/>
        <v>0.15588384730079335</v>
      </c>
      <c r="F129" s="36">
        <f t="shared" si="121"/>
        <v>6.451480194951105E-2</v>
      </c>
      <c r="G129" s="36">
        <f t="shared" si="122"/>
        <v>0.10482705745869662</v>
      </c>
      <c r="H129" s="36">
        <f t="shared" si="123"/>
        <v>0.1121530338979289</v>
      </c>
      <c r="K129" s="87"/>
    </row>
    <row r="130" spans="2:11" s="76" customFormat="1" x14ac:dyDescent="0.25">
      <c r="B130" s="75"/>
      <c r="C130" s="75">
        <v>25</v>
      </c>
      <c r="D130" s="79">
        <f>DWcalcs!I40</f>
        <v>6.4596399781646788E-2</v>
      </c>
      <c r="E130" s="79">
        <f>DWcalcs!P40</f>
        <v>0.15813508215133545</v>
      </c>
      <c r="F130" s="79">
        <f>DWcalcs!V40</f>
        <v>7.166920854886151E-2</v>
      </c>
      <c r="G130" s="79">
        <f>DWcalcs!AD40/AB10</f>
        <v>0.13010675381504908</v>
      </c>
      <c r="H130" s="79">
        <f>DWcalcs!AK40/BK10</f>
        <v>0.11571912509884717</v>
      </c>
      <c r="K130" s="87"/>
    </row>
    <row r="131" spans="2:11" s="76" customFormat="1" x14ac:dyDescent="0.25">
      <c r="B131" s="75"/>
      <c r="C131" s="76">
        <v>26</v>
      </c>
      <c r="D131" s="36">
        <f>D130</f>
        <v>6.4596399781646788E-2</v>
      </c>
      <c r="E131" s="36">
        <f t="shared" ref="E131:H131" si="124">E130</f>
        <v>0.15813508215133545</v>
      </c>
      <c r="F131" s="36">
        <f t="shared" si="124"/>
        <v>7.166920854886151E-2</v>
      </c>
      <c r="G131" s="36">
        <f t="shared" si="124"/>
        <v>0.13010675381504908</v>
      </c>
      <c r="H131" s="36">
        <f t="shared" si="124"/>
        <v>0.11571912509884717</v>
      </c>
      <c r="K131" s="87"/>
    </row>
    <row r="132" spans="2:11" s="76" customFormat="1" x14ac:dyDescent="0.25">
      <c r="B132" s="75"/>
      <c r="C132" s="76">
        <v>27</v>
      </c>
      <c r="D132" s="36">
        <f t="shared" ref="D132:D134" si="125">D131</f>
        <v>6.4596399781646788E-2</v>
      </c>
      <c r="E132" s="36">
        <f t="shared" ref="E132:E134" si="126">E131</f>
        <v>0.15813508215133545</v>
      </c>
      <c r="F132" s="36">
        <f t="shared" ref="F132:F134" si="127">F131</f>
        <v>7.166920854886151E-2</v>
      </c>
      <c r="G132" s="36">
        <f t="shared" ref="G132:G134" si="128">G131</f>
        <v>0.13010675381504908</v>
      </c>
      <c r="H132" s="36">
        <f t="shared" ref="H132:H134" si="129">H131</f>
        <v>0.11571912509884717</v>
      </c>
      <c r="K132" s="87"/>
    </row>
    <row r="133" spans="2:11" s="76" customFormat="1" x14ac:dyDescent="0.25">
      <c r="B133" s="75"/>
      <c r="C133" s="76">
        <v>28</v>
      </c>
      <c r="D133" s="36">
        <f t="shared" si="125"/>
        <v>6.4596399781646788E-2</v>
      </c>
      <c r="E133" s="36">
        <f t="shared" si="126"/>
        <v>0.15813508215133545</v>
      </c>
      <c r="F133" s="36">
        <f t="shared" si="127"/>
        <v>7.166920854886151E-2</v>
      </c>
      <c r="G133" s="36">
        <f t="shared" si="128"/>
        <v>0.13010675381504908</v>
      </c>
      <c r="H133" s="36">
        <f t="shared" si="129"/>
        <v>0.11571912509884717</v>
      </c>
      <c r="K133" s="87"/>
    </row>
    <row r="134" spans="2:11" s="76" customFormat="1" x14ac:dyDescent="0.25">
      <c r="B134" s="75"/>
      <c r="C134" s="76">
        <v>29</v>
      </c>
      <c r="D134" s="36">
        <f t="shared" si="125"/>
        <v>6.4596399781646788E-2</v>
      </c>
      <c r="E134" s="36">
        <f t="shared" si="126"/>
        <v>0.15813508215133545</v>
      </c>
      <c r="F134" s="36">
        <f t="shared" si="127"/>
        <v>7.166920854886151E-2</v>
      </c>
      <c r="G134" s="36">
        <f t="shared" si="128"/>
        <v>0.13010675381504908</v>
      </c>
      <c r="H134" s="36">
        <f t="shared" si="129"/>
        <v>0.11571912509884717</v>
      </c>
      <c r="K134" s="87"/>
    </row>
    <row r="135" spans="2:11" s="76" customFormat="1" x14ac:dyDescent="0.25">
      <c r="B135" s="75"/>
      <c r="C135" s="75">
        <v>30</v>
      </c>
      <c r="D135" s="79">
        <f>DWcalcs!I41</f>
        <v>6.731195562513656E-2</v>
      </c>
      <c r="E135" s="79">
        <f>DWcalcs!P41</f>
        <v>0.15190156059038457</v>
      </c>
      <c r="F135" s="79">
        <f>DWcalcs!V41</f>
        <v>7.6842332619390039E-2</v>
      </c>
      <c r="G135" s="79">
        <f>DWcalcs!AD41/AB11</f>
        <v>0.12971063513080919</v>
      </c>
      <c r="H135" s="79">
        <f>DWcalcs!AK41/BK11</f>
        <v>0.1157348141896558</v>
      </c>
      <c r="K135" s="87"/>
    </row>
    <row r="136" spans="2:11" s="76" customFormat="1" x14ac:dyDescent="0.25">
      <c r="B136" s="75"/>
      <c r="C136" s="76">
        <v>31</v>
      </c>
      <c r="D136" s="36">
        <f>D135</f>
        <v>6.731195562513656E-2</v>
      </c>
      <c r="E136" s="36">
        <f t="shared" ref="E136:H136" si="130">E135</f>
        <v>0.15190156059038457</v>
      </c>
      <c r="F136" s="36">
        <f t="shared" si="130"/>
        <v>7.6842332619390039E-2</v>
      </c>
      <c r="G136" s="36">
        <f t="shared" si="130"/>
        <v>0.12971063513080919</v>
      </c>
      <c r="H136" s="36">
        <f t="shared" si="130"/>
        <v>0.1157348141896558</v>
      </c>
      <c r="K136" s="87"/>
    </row>
    <row r="137" spans="2:11" s="76" customFormat="1" x14ac:dyDescent="0.25">
      <c r="B137" s="75"/>
      <c r="C137" s="76">
        <v>32</v>
      </c>
      <c r="D137" s="36">
        <f t="shared" ref="D137:D139" si="131">D136</f>
        <v>6.731195562513656E-2</v>
      </c>
      <c r="E137" s="36">
        <f t="shared" ref="E137:E139" si="132">E136</f>
        <v>0.15190156059038457</v>
      </c>
      <c r="F137" s="36">
        <f t="shared" ref="F137:F139" si="133">F136</f>
        <v>7.6842332619390039E-2</v>
      </c>
      <c r="G137" s="36">
        <f t="shared" ref="G137:G139" si="134">G136</f>
        <v>0.12971063513080919</v>
      </c>
      <c r="H137" s="36">
        <f t="shared" ref="H137:H139" si="135">H136</f>
        <v>0.1157348141896558</v>
      </c>
      <c r="K137" s="87"/>
    </row>
    <row r="138" spans="2:11" s="76" customFormat="1" x14ac:dyDescent="0.25">
      <c r="B138" s="75"/>
      <c r="C138" s="76">
        <v>33</v>
      </c>
      <c r="D138" s="36">
        <f t="shared" si="131"/>
        <v>6.731195562513656E-2</v>
      </c>
      <c r="E138" s="36">
        <f t="shared" si="132"/>
        <v>0.15190156059038457</v>
      </c>
      <c r="F138" s="36">
        <f t="shared" si="133"/>
        <v>7.6842332619390039E-2</v>
      </c>
      <c r="G138" s="36">
        <f t="shared" si="134"/>
        <v>0.12971063513080919</v>
      </c>
      <c r="H138" s="36">
        <f t="shared" si="135"/>
        <v>0.1157348141896558</v>
      </c>
      <c r="K138" s="87"/>
    </row>
    <row r="139" spans="2:11" s="76" customFormat="1" x14ac:dyDescent="0.25">
      <c r="B139" s="75"/>
      <c r="C139" s="76">
        <v>34</v>
      </c>
      <c r="D139" s="36">
        <f t="shared" si="131"/>
        <v>6.731195562513656E-2</v>
      </c>
      <c r="E139" s="36">
        <f t="shared" si="132"/>
        <v>0.15190156059038457</v>
      </c>
      <c r="F139" s="36">
        <f t="shared" si="133"/>
        <v>7.6842332619390039E-2</v>
      </c>
      <c r="G139" s="36">
        <f t="shared" si="134"/>
        <v>0.12971063513080919</v>
      </c>
      <c r="H139" s="36">
        <f t="shared" si="135"/>
        <v>0.1157348141896558</v>
      </c>
      <c r="K139" s="87"/>
    </row>
    <row r="140" spans="2:11" s="76" customFormat="1" x14ac:dyDescent="0.25">
      <c r="B140" s="75"/>
      <c r="C140" s="75">
        <v>35</v>
      </c>
      <c r="D140" s="79">
        <f>DWcalcs!I42</f>
        <v>5.9791463770001621E-2</v>
      </c>
      <c r="E140" s="79">
        <f>DWcalcs!P42</f>
        <v>0.15160606679317348</v>
      </c>
      <c r="F140" s="79">
        <f>DWcalcs!V42</f>
        <v>7.9568269228680197E-2</v>
      </c>
      <c r="G140" s="79">
        <f>DWcalcs!AD42/AB12</f>
        <v>0.10570837214444999</v>
      </c>
      <c r="H140" s="79">
        <f>DWcalcs!AK42/BK12</f>
        <v>0.11272368243523746</v>
      </c>
      <c r="K140" s="87"/>
    </row>
    <row r="141" spans="2:11" s="76" customFormat="1" x14ac:dyDescent="0.25">
      <c r="B141" s="75"/>
      <c r="C141" s="76">
        <v>36</v>
      </c>
      <c r="D141" s="36">
        <f>D140</f>
        <v>5.9791463770001621E-2</v>
      </c>
      <c r="E141" s="36">
        <f t="shared" ref="E141:H141" si="136">E140</f>
        <v>0.15160606679317348</v>
      </c>
      <c r="F141" s="36">
        <f t="shared" si="136"/>
        <v>7.9568269228680197E-2</v>
      </c>
      <c r="G141" s="36">
        <f t="shared" si="136"/>
        <v>0.10570837214444999</v>
      </c>
      <c r="H141" s="36">
        <f t="shared" si="136"/>
        <v>0.11272368243523746</v>
      </c>
      <c r="K141" s="87"/>
    </row>
    <row r="142" spans="2:11" s="76" customFormat="1" x14ac:dyDescent="0.25">
      <c r="B142" s="75"/>
      <c r="C142" s="76">
        <v>37</v>
      </c>
      <c r="D142" s="36">
        <f t="shared" ref="D142:D144" si="137">D141</f>
        <v>5.9791463770001621E-2</v>
      </c>
      <c r="E142" s="36">
        <f t="shared" ref="E142:E144" si="138">E141</f>
        <v>0.15160606679317348</v>
      </c>
      <c r="F142" s="36">
        <f t="shared" ref="F142:F144" si="139">F141</f>
        <v>7.9568269228680197E-2</v>
      </c>
      <c r="G142" s="36">
        <f t="shared" ref="G142:G144" si="140">G141</f>
        <v>0.10570837214444999</v>
      </c>
      <c r="H142" s="36">
        <f t="shared" ref="H142:H144" si="141">H141</f>
        <v>0.11272368243523746</v>
      </c>
      <c r="K142" s="87"/>
    </row>
    <row r="143" spans="2:11" s="76" customFormat="1" x14ac:dyDescent="0.25">
      <c r="B143" s="75"/>
      <c r="C143" s="76">
        <v>38</v>
      </c>
      <c r="D143" s="36">
        <f t="shared" si="137"/>
        <v>5.9791463770001621E-2</v>
      </c>
      <c r="E143" s="36">
        <f t="shared" si="138"/>
        <v>0.15160606679317348</v>
      </c>
      <c r="F143" s="36">
        <f t="shared" si="139"/>
        <v>7.9568269228680197E-2</v>
      </c>
      <c r="G143" s="36">
        <f t="shared" si="140"/>
        <v>0.10570837214444999</v>
      </c>
      <c r="H143" s="36">
        <f t="shared" si="141"/>
        <v>0.11272368243523746</v>
      </c>
      <c r="K143" s="87"/>
    </row>
    <row r="144" spans="2:11" s="76" customFormat="1" x14ac:dyDescent="0.25">
      <c r="B144" s="75"/>
      <c r="C144" s="76">
        <v>39</v>
      </c>
      <c r="D144" s="36">
        <f t="shared" si="137"/>
        <v>5.9791463770001621E-2</v>
      </c>
      <c r="E144" s="36">
        <f t="shared" si="138"/>
        <v>0.15160606679317348</v>
      </c>
      <c r="F144" s="36">
        <f t="shared" si="139"/>
        <v>7.9568269228680197E-2</v>
      </c>
      <c r="G144" s="36">
        <f t="shared" si="140"/>
        <v>0.10570837214444999</v>
      </c>
      <c r="H144" s="36">
        <f t="shared" si="141"/>
        <v>0.11272368243523746</v>
      </c>
      <c r="K144" s="87"/>
    </row>
    <row r="145" spans="2:11" s="76" customFormat="1" x14ac:dyDescent="0.25">
      <c r="B145" s="75"/>
      <c r="C145" s="75">
        <v>40</v>
      </c>
      <c r="D145" s="79">
        <f>DWcalcs!I43</f>
        <v>5.8308442949427393E-2</v>
      </c>
      <c r="E145" s="79">
        <f>DWcalcs!P43</f>
        <v>0.15012815647260694</v>
      </c>
      <c r="F145" s="79">
        <f>DWcalcs!V43</f>
        <v>8.1880008272088092E-2</v>
      </c>
      <c r="G145" s="79">
        <f>DWcalcs!AD43/AB13</f>
        <v>0.10214718941178715</v>
      </c>
      <c r="H145" s="79">
        <f>DWcalcs!AK43/BK13</f>
        <v>9.2859678186987149E-2</v>
      </c>
      <c r="K145" s="87"/>
    </row>
    <row r="146" spans="2:11" s="76" customFormat="1" x14ac:dyDescent="0.25">
      <c r="B146" s="75"/>
      <c r="C146" s="76">
        <v>41</v>
      </c>
      <c r="D146" s="36">
        <f>D145</f>
        <v>5.8308442949427393E-2</v>
      </c>
      <c r="E146" s="36">
        <f t="shared" ref="E146:H146" si="142">E145</f>
        <v>0.15012815647260694</v>
      </c>
      <c r="F146" s="36">
        <f t="shared" si="142"/>
        <v>8.1880008272088092E-2</v>
      </c>
      <c r="G146" s="36">
        <f t="shared" si="142"/>
        <v>0.10214718941178715</v>
      </c>
      <c r="H146" s="36">
        <f t="shared" si="142"/>
        <v>9.2859678186987149E-2</v>
      </c>
      <c r="K146" s="87"/>
    </row>
    <row r="147" spans="2:11" s="76" customFormat="1" x14ac:dyDescent="0.25">
      <c r="B147" s="75"/>
      <c r="C147" s="76">
        <v>42</v>
      </c>
      <c r="D147" s="36">
        <f t="shared" ref="D147:D149" si="143">D146</f>
        <v>5.8308442949427393E-2</v>
      </c>
      <c r="E147" s="36">
        <f t="shared" ref="E147:E149" si="144">E146</f>
        <v>0.15012815647260694</v>
      </c>
      <c r="F147" s="36">
        <f t="shared" ref="F147:F149" si="145">F146</f>
        <v>8.1880008272088092E-2</v>
      </c>
      <c r="G147" s="36">
        <f t="shared" ref="G147:G149" si="146">G146</f>
        <v>0.10214718941178715</v>
      </c>
      <c r="H147" s="36">
        <f t="shared" ref="H147:H149" si="147">H146</f>
        <v>9.2859678186987149E-2</v>
      </c>
      <c r="K147" s="87"/>
    </row>
    <row r="148" spans="2:11" s="76" customFormat="1" x14ac:dyDescent="0.25">
      <c r="B148" s="75"/>
      <c r="C148" s="76">
        <v>43</v>
      </c>
      <c r="D148" s="36">
        <f t="shared" si="143"/>
        <v>5.8308442949427393E-2</v>
      </c>
      <c r="E148" s="36">
        <f t="shared" si="144"/>
        <v>0.15012815647260694</v>
      </c>
      <c r="F148" s="36">
        <f t="shared" si="145"/>
        <v>8.1880008272088092E-2</v>
      </c>
      <c r="G148" s="36">
        <f t="shared" si="146"/>
        <v>0.10214718941178715</v>
      </c>
      <c r="H148" s="36">
        <f t="shared" si="147"/>
        <v>9.2859678186987149E-2</v>
      </c>
      <c r="K148" s="87"/>
    </row>
    <row r="149" spans="2:11" s="76" customFormat="1" x14ac:dyDescent="0.25">
      <c r="B149" s="75"/>
      <c r="C149" s="76">
        <v>44</v>
      </c>
      <c r="D149" s="36">
        <f t="shared" si="143"/>
        <v>5.8308442949427393E-2</v>
      </c>
      <c r="E149" s="36">
        <f t="shared" si="144"/>
        <v>0.15012815647260694</v>
      </c>
      <c r="F149" s="36">
        <f t="shared" si="145"/>
        <v>8.1880008272088092E-2</v>
      </c>
      <c r="G149" s="36">
        <f t="shared" si="146"/>
        <v>0.10214718941178715</v>
      </c>
      <c r="H149" s="36">
        <f t="shared" si="147"/>
        <v>9.2859678186987149E-2</v>
      </c>
      <c r="K149" s="87"/>
    </row>
    <row r="150" spans="2:11" s="76" customFormat="1" x14ac:dyDescent="0.25">
      <c r="B150" s="75"/>
      <c r="C150" s="75">
        <v>45</v>
      </c>
      <c r="D150" s="79">
        <f>DWcalcs!I44</f>
        <v>5.6471718173895742E-2</v>
      </c>
      <c r="E150" s="79">
        <f>DWcalcs!P44</f>
        <v>0.14929554286913022</v>
      </c>
      <c r="F150" s="79">
        <f>DWcalcs!V44</f>
        <v>8.4329679371911284E-2</v>
      </c>
      <c r="G150" s="79">
        <f>DWcalcs!AD44/AB14</f>
        <v>7.9591183920391745E-2</v>
      </c>
      <c r="H150" s="79">
        <f>DWcalcs!AK44/BK14</f>
        <v>8.412291077323561E-2</v>
      </c>
      <c r="K150" s="87"/>
    </row>
    <row r="151" spans="2:11" s="76" customFormat="1" x14ac:dyDescent="0.25">
      <c r="B151" s="75"/>
      <c r="C151" s="76">
        <v>46</v>
      </c>
      <c r="D151" s="36">
        <f>D150</f>
        <v>5.6471718173895742E-2</v>
      </c>
      <c r="E151" s="36">
        <f t="shared" ref="E151:H151" si="148">E150</f>
        <v>0.14929554286913022</v>
      </c>
      <c r="F151" s="36">
        <f t="shared" si="148"/>
        <v>8.4329679371911284E-2</v>
      </c>
      <c r="G151" s="36">
        <f t="shared" si="148"/>
        <v>7.9591183920391745E-2</v>
      </c>
      <c r="H151" s="36">
        <f t="shared" si="148"/>
        <v>8.412291077323561E-2</v>
      </c>
      <c r="K151" s="87"/>
    </row>
    <row r="152" spans="2:11" s="76" customFormat="1" x14ac:dyDescent="0.25">
      <c r="B152" s="75"/>
      <c r="C152" s="76">
        <v>47</v>
      </c>
      <c r="D152" s="36">
        <f t="shared" ref="D152:D154" si="149">D151</f>
        <v>5.6471718173895742E-2</v>
      </c>
      <c r="E152" s="36">
        <f t="shared" ref="E152:E154" si="150">E151</f>
        <v>0.14929554286913022</v>
      </c>
      <c r="F152" s="36">
        <f t="shared" ref="F152:F154" si="151">F151</f>
        <v>8.4329679371911284E-2</v>
      </c>
      <c r="G152" s="36">
        <f t="shared" ref="G152:G154" si="152">G151</f>
        <v>7.9591183920391745E-2</v>
      </c>
      <c r="H152" s="36">
        <f t="shared" ref="H152:H154" si="153">H151</f>
        <v>8.412291077323561E-2</v>
      </c>
      <c r="K152" s="87"/>
    </row>
    <row r="153" spans="2:11" s="76" customFormat="1" x14ac:dyDescent="0.25">
      <c r="B153" s="75"/>
      <c r="C153" s="76">
        <v>48</v>
      </c>
      <c r="D153" s="36">
        <f t="shared" si="149"/>
        <v>5.6471718173895742E-2</v>
      </c>
      <c r="E153" s="36">
        <f t="shared" si="150"/>
        <v>0.14929554286913022</v>
      </c>
      <c r="F153" s="36">
        <f t="shared" si="151"/>
        <v>8.4329679371911284E-2</v>
      </c>
      <c r="G153" s="36">
        <f t="shared" si="152"/>
        <v>7.9591183920391745E-2</v>
      </c>
      <c r="H153" s="36">
        <f t="shared" si="153"/>
        <v>8.412291077323561E-2</v>
      </c>
      <c r="K153" s="87"/>
    </row>
    <row r="154" spans="2:11" s="76" customFormat="1" x14ac:dyDescent="0.25">
      <c r="B154" s="75"/>
      <c r="C154" s="76">
        <v>49</v>
      </c>
      <c r="D154" s="36">
        <f t="shared" si="149"/>
        <v>5.6471718173895742E-2</v>
      </c>
      <c r="E154" s="36">
        <f t="shared" si="150"/>
        <v>0.14929554286913022</v>
      </c>
      <c r="F154" s="36">
        <f t="shared" si="151"/>
        <v>8.4329679371911284E-2</v>
      </c>
      <c r="G154" s="36">
        <f t="shared" si="152"/>
        <v>7.9591183920391745E-2</v>
      </c>
      <c r="H154" s="36">
        <f t="shared" si="153"/>
        <v>8.412291077323561E-2</v>
      </c>
      <c r="K154" s="87"/>
    </row>
    <row r="155" spans="2:11" s="76" customFormat="1" x14ac:dyDescent="0.25">
      <c r="B155" s="75"/>
      <c r="C155" s="75">
        <v>50</v>
      </c>
      <c r="D155" s="79">
        <f>DWcalcs!I45</f>
        <v>5.360975696808104E-2</v>
      </c>
      <c r="E155" s="79">
        <f>DWcalcs!P45</f>
        <v>0.15169784728043476</v>
      </c>
      <c r="F155" s="79">
        <f>DWcalcs!V45</f>
        <v>8.4343611406283783E-2</v>
      </c>
      <c r="G155" s="79">
        <f>DWcalcs!AD45/AB15</f>
        <v>5.9381612080054928E-2</v>
      </c>
      <c r="H155" s="79">
        <f>DWcalcs!AK45/BK15</f>
        <v>7.3064079143391247E-2</v>
      </c>
      <c r="K155" s="87"/>
    </row>
    <row r="156" spans="2:11" s="76" customFormat="1" x14ac:dyDescent="0.25">
      <c r="B156" s="75"/>
      <c r="C156" s="76">
        <v>51</v>
      </c>
      <c r="D156" s="36">
        <f>D155</f>
        <v>5.360975696808104E-2</v>
      </c>
      <c r="E156" s="36">
        <f t="shared" ref="E156:H156" si="154">E155</f>
        <v>0.15169784728043476</v>
      </c>
      <c r="F156" s="36">
        <f t="shared" si="154"/>
        <v>8.4343611406283783E-2</v>
      </c>
      <c r="G156" s="36">
        <f t="shared" si="154"/>
        <v>5.9381612080054928E-2</v>
      </c>
      <c r="H156" s="36">
        <f t="shared" si="154"/>
        <v>7.3064079143391247E-2</v>
      </c>
      <c r="K156" s="87"/>
    </row>
    <row r="157" spans="2:11" s="76" customFormat="1" x14ac:dyDescent="0.25">
      <c r="B157" s="75"/>
      <c r="C157" s="76">
        <v>52</v>
      </c>
      <c r="D157" s="36">
        <f t="shared" ref="D157:D159" si="155">D156</f>
        <v>5.360975696808104E-2</v>
      </c>
      <c r="E157" s="36">
        <f t="shared" ref="E157:E159" si="156">E156</f>
        <v>0.15169784728043476</v>
      </c>
      <c r="F157" s="36">
        <f t="shared" ref="F157:F159" si="157">F156</f>
        <v>8.4343611406283783E-2</v>
      </c>
      <c r="G157" s="36">
        <f t="shared" ref="G157:G159" si="158">G156</f>
        <v>5.9381612080054928E-2</v>
      </c>
      <c r="H157" s="36">
        <f t="shared" ref="H157:H159" si="159">H156</f>
        <v>7.3064079143391247E-2</v>
      </c>
      <c r="K157" s="87"/>
    </row>
    <row r="158" spans="2:11" s="76" customFormat="1" x14ac:dyDescent="0.25">
      <c r="B158" s="75"/>
      <c r="C158" s="76">
        <v>53</v>
      </c>
      <c r="D158" s="36">
        <f t="shared" si="155"/>
        <v>5.360975696808104E-2</v>
      </c>
      <c r="E158" s="36">
        <f t="shared" si="156"/>
        <v>0.15169784728043476</v>
      </c>
      <c r="F158" s="36">
        <f t="shared" si="157"/>
        <v>8.4343611406283783E-2</v>
      </c>
      <c r="G158" s="36">
        <f t="shared" si="158"/>
        <v>5.9381612080054928E-2</v>
      </c>
      <c r="H158" s="36">
        <f t="shared" si="159"/>
        <v>7.3064079143391247E-2</v>
      </c>
      <c r="K158" s="87"/>
    </row>
    <row r="159" spans="2:11" s="76" customFormat="1" x14ac:dyDescent="0.25">
      <c r="B159" s="75"/>
      <c r="C159" s="76">
        <v>54</v>
      </c>
      <c r="D159" s="36">
        <f t="shared" si="155"/>
        <v>5.360975696808104E-2</v>
      </c>
      <c r="E159" s="36">
        <f t="shared" si="156"/>
        <v>0.15169784728043476</v>
      </c>
      <c r="F159" s="36">
        <f t="shared" si="157"/>
        <v>8.4343611406283783E-2</v>
      </c>
      <c r="G159" s="36">
        <f t="shared" si="158"/>
        <v>5.9381612080054928E-2</v>
      </c>
      <c r="H159" s="36">
        <f t="shared" si="159"/>
        <v>7.3064079143391247E-2</v>
      </c>
      <c r="K159" s="87"/>
    </row>
    <row r="160" spans="2:11" s="76" customFormat="1" x14ac:dyDescent="0.25">
      <c r="B160" s="75"/>
      <c r="C160" s="75">
        <v>55</v>
      </c>
      <c r="D160" s="79">
        <f>DWcalcs!I46</f>
        <v>5.0007957390086406E-2</v>
      </c>
      <c r="E160" s="79">
        <f>DWcalcs!P46</f>
        <v>0.15833523561451932</v>
      </c>
      <c r="F160" s="79">
        <f>DWcalcs!V46</f>
        <v>8.205919774011175E-2</v>
      </c>
      <c r="G160" s="79">
        <f>DWcalcs!AD46/AB16</f>
        <v>4.4134787683635178E-2</v>
      </c>
      <c r="H160" s="79">
        <f>DWcalcs!AK46/BK16</f>
        <v>6.2650828828143823E-2</v>
      </c>
      <c r="K160" s="87"/>
    </row>
    <row r="161" spans="2:11" s="76" customFormat="1" x14ac:dyDescent="0.25">
      <c r="B161" s="75"/>
      <c r="C161" s="76">
        <v>56</v>
      </c>
      <c r="D161" s="36">
        <f>D160</f>
        <v>5.0007957390086406E-2</v>
      </c>
      <c r="E161" s="36">
        <f t="shared" ref="E161:H161" si="160">E160</f>
        <v>0.15833523561451932</v>
      </c>
      <c r="F161" s="36">
        <f t="shared" si="160"/>
        <v>8.205919774011175E-2</v>
      </c>
      <c r="G161" s="36">
        <f t="shared" si="160"/>
        <v>4.4134787683635178E-2</v>
      </c>
      <c r="H161" s="36">
        <f t="shared" si="160"/>
        <v>6.2650828828143823E-2</v>
      </c>
      <c r="K161" s="87"/>
    </row>
    <row r="162" spans="2:11" s="76" customFormat="1" x14ac:dyDescent="0.25">
      <c r="B162" s="75"/>
      <c r="C162" s="76">
        <v>57</v>
      </c>
      <c r="D162" s="36">
        <f t="shared" ref="D162:D164" si="161">D161</f>
        <v>5.0007957390086406E-2</v>
      </c>
      <c r="E162" s="36">
        <f t="shared" ref="E162:E164" si="162">E161</f>
        <v>0.15833523561451932</v>
      </c>
      <c r="F162" s="36">
        <f t="shared" ref="F162:F164" si="163">F161</f>
        <v>8.205919774011175E-2</v>
      </c>
      <c r="G162" s="36">
        <f t="shared" ref="G162:G164" si="164">G161</f>
        <v>4.4134787683635178E-2</v>
      </c>
      <c r="H162" s="36">
        <f t="shared" ref="H162:H164" si="165">H161</f>
        <v>6.2650828828143823E-2</v>
      </c>
      <c r="K162" s="87"/>
    </row>
    <row r="163" spans="2:11" s="76" customFormat="1" x14ac:dyDescent="0.25">
      <c r="B163" s="75"/>
      <c r="C163" s="76">
        <v>58</v>
      </c>
      <c r="D163" s="36">
        <f t="shared" si="161"/>
        <v>5.0007957390086406E-2</v>
      </c>
      <c r="E163" s="36">
        <f t="shared" si="162"/>
        <v>0.15833523561451932</v>
      </c>
      <c r="F163" s="36">
        <f t="shared" si="163"/>
        <v>8.205919774011175E-2</v>
      </c>
      <c r="G163" s="36">
        <f t="shared" si="164"/>
        <v>4.4134787683635178E-2</v>
      </c>
      <c r="H163" s="36">
        <f t="shared" si="165"/>
        <v>6.2650828828143823E-2</v>
      </c>
      <c r="K163" s="87"/>
    </row>
    <row r="164" spans="2:11" s="76" customFormat="1" x14ac:dyDescent="0.25">
      <c r="B164" s="75"/>
      <c r="C164" s="76">
        <v>59</v>
      </c>
      <c r="D164" s="36">
        <f t="shared" si="161"/>
        <v>5.0007957390086406E-2</v>
      </c>
      <c r="E164" s="36">
        <f t="shared" si="162"/>
        <v>0.15833523561451932</v>
      </c>
      <c r="F164" s="36">
        <f t="shared" si="163"/>
        <v>8.205919774011175E-2</v>
      </c>
      <c r="G164" s="36">
        <f t="shared" si="164"/>
        <v>4.4134787683635178E-2</v>
      </c>
      <c r="H164" s="36">
        <f t="shared" si="165"/>
        <v>6.2650828828143823E-2</v>
      </c>
      <c r="K164" s="87"/>
    </row>
    <row r="165" spans="2:11" s="76" customFormat="1" x14ac:dyDescent="0.25">
      <c r="B165" s="75"/>
      <c r="C165" s="75">
        <v>60</v>
      </c>
      <c r="D165" s="79">
        <f>DWcalcs!I47</f>
        <v>5.0514015958255727E-2</v>
      </c>
      <c r="E165" s="79">
        <f>DWcalcs!P47</f>
        <v>0.16411241676129343</v>
      </c>
      <c r="F165" s="79">
        <f>DWcalcs!V47</f>
        <v>7.9709367998492972E-2</v>
      </c>
      <c r="G165" s="79">
        <f>DWcalcs!AD47/AB17</f>
        <v>3.803662975651375E-2</v>
      </c>
      <c r="H165" s="79">
        <f>DWcalcs!AK47/BK17</f>
        <v>5.4809952476078588E-2</v>
      </c>
      <c r="K165" s="87"/>
    </row>
    <row r="166" spans="2:11" s="76" customFormat="1" x14ac:dyDescent="0.25">
      <c r="B166" s="75"/>
      <c r="C166" s="76">
        <v>61</v>
      </c>
      <c r="D166" s="36">
        <f>D165</f>
        <v>5.0514015958255727E-2</v>
      </c>
      <c r="E166" s="36">
        <f t="shared" ref="E166:H166" si="166">E165</f>
        <v>0.16411241676129343</v>
      </c>
      <c r="F166" s="36">
        <f t="shared" si="166"/>
        <v>7.9709367998492972E-2</v>
      </c>
      <c r="G166" s="36">
        <f t="shared" si="166"/>
        <v>3.803662975651375E-2</v>
      </c>
      <c r="H166" s="36">
        <f t="shared" si="166"/>
        <v>5.4809952476078588E-2</v>
      </c>
      <c r="K166" s="87"/>
    </row>
    <row r="167" spans="2:11" s="76" customFormat="1" x14ac:dyDescent="0.25">
      <c r="B167" s="75"/>
      <c r="C167" s="76">
        <v>62</v>
      </c>
      <c r="D167" s="36">
        <f t="shared" ref="D167:D169" si="167">D166</f>
        <v>5.0514015958255727E-2</v>
      </c>
      <c r="E167" s="36">
        <f t="shared" ref="E167:E169" si="168">E166</f>
        <v>0.16411241676129343</v>
      </c>
      <c r="F167" s="36">
        <f t="shared" ref="F167:F169" si="169">F166</f>
        <v>7.9709367998492972E-2</v>
      </c>
      <c r="G167" s="36">
        <f t="shared" ref="G167:G169" si="170">G166</f>
        <v>3.803662975651375E-2</v>
      </c>
      <c r="H167" s="36">
        <f t="shared" ref="H167:H169" si="171">H166</f>
        <v>5.4809952476078588E-2</v>
      </c>
      <c r="K167" s="87"/>
    </row>
    <row r="168" spans="2:11" s="76" customFormat="1" x14ac:dyDescent="0.25">
      <c r="B168" s="75"/>
      <c r="C168" s="76">
        <v>63</v>
      </c>
      <c r="D168" s="36">
        <f t="shared" si="167"/>
        <v>5.0514015958255727E-2</v>
      </c>
      <c r="E168" s="36">
        <f t="shared" si="168"/>
        <v>0.16411241676129343</v>
      </c>
      <c r="F168" s="36">
        <f t="shared" si="169"/>
        <v>7.9709367998492972E-2</v>
      </c>
      <c r="G168" s="36">
        <f t="shared" si="170"/>
        <v>3.803662975651375E-2</v>
      </c>
      <c r="H168" s="36">
        <f t="shared" si="171"/>
        <v>5.4809952476078588E-2</v>
      </c>
      <c r="K168" s="87"/>
    </row>
    <row r="169" spans="2:11" s="76" customFormat="1" x14ac:dyDescent="0.25">
      <c r="B169" s="75"/>
      <c r="C169" s="76">
        <v>64</v>
      </c>
      <c r="D169" s="36">
        <f t="shared" si="167"/>
        <v>5.0514015958255727E-2</v>
      </c>
      <c r="E169" s="36">
        <f t="shared" si="168"/>
        <v>0.16411241676129343</v>
      </c>
      <c r="F169" s="36">
        <f t="shared" si="169"/>
        <v>7.9709367998492972E-2</v>
      </c>
      <c r="G169" s="36">
        <f t="shared" si="170"/>
        <v>3.803662975651375E-2</v>
      </c>
      <c r="H169" s="36">
        <f t="shared" si="171"/>
        <v>5.4809952476078588E-2</v>
      </c>
      <c r="K169" s="87"/>
    </row>
    <row r="170" spans="2:11" s="76" customFormat="1" x14ac:dyDescent="0.25">
      <c r="B170" s="75"/>
      <c r="C170" s="75">
        <v>65</v>
      </c>
      <c r="D170" s="79">
        <f>DWcalcs!I48</f>
        <v>5.561880103667264E-2</v>
      </c>
      <c r="E170" s="79">
        <f>DWcalcs!P48</f>
        <v>0.1718024070173933</v>
      </c>
      <c r="F170" s="79">
        <f>DWcalcs!V48</f>
        <v>7.7009372718483418E-2</v>
      </c>
      <c r="G170" s="79">
        <f>DWcalcs!AD48/AB18</f>
        <v>3.2745733050894919E-2</v>
      </c>
      <c r="H170" s="79">
        <f>DWcalcs!AK48/BK18</f>
        <v>5.3384133835438691E-2</v>
      </c>
      <c r="K170" s="87"/>
    </row>
    <row r="171" spans="2:11" s="76" customFormat="1" x14ac:dyDescent="0.25">
      <c r="B171" s="75"/>
      <c r="C171" s="76">
        <v>66</v>
      </c>
      <c r="D171" s="36">
        <f>D170</f>
        <v>5.561880103667264E-2</v>
      </c>
      <c r="E171" s="36">
        <f t="shared" ref="E171:H171" si="172">E170</f>
        <v>0.1718024070173933</v>
      </c>
      <c r="F171" s="36">
        <f t="shared" si="172"/>
        <v>7.7009372718483418E-2</v>
      </c>
      <c r="G171" s="36">
        <f t="shared" si="172"/>
        <v>3.2745733050894919E-2</v>
      </c>
      <c r="H171" s="36">
        <f t="shared" si="172"/>
        <v>5.3384133835438691E-2</v>
      </c>
      <c r="K171" s="87"/>
    </row>
    <row r="172" spans="2:11" s="76" customFormat="1" x14ac:dyDescent="0.25">
      <c r="B172" s="75"/>
      <c r="C172" s="76">
        <v>67</v>
      </c>
      <c r="D172" s="36">
        <f t="shared" ref="D172:D174" si="173">D171</f>
        <v>5.561880103667264E-2</v>
      </c>
      <c r="E172" s="36">
        <f t="shared" ref="E172:E174" si="174">E171</f>
        <v>0.1718024070173933</v>
      </c>
      <c r="F172" s="36">
        <f t="shared" ref="F172:F174" si="175">F171</f>
        <v>7.7009372718483418E-2</v>
      </c>
      <c r="G172" s="36">
        <f t="shared" ref="G172:G174" si="176">G171</f>
        <v>3.2745733050894919E-2</v>
      </c>
      <c r="H172" s="36">
        <f t="shared" ref="H172:H174" si="177">H171</f>
        <v>5.3384133835438691E-2</v>
      </c>
      <c r="K172" s="87"/>
    </row>
    <row r="173" spans="2:11" s="76" customFormat="1" x14ac:dyDescent="0.25">
      <c r="B173" s="75"/>
      <c r="C173" s="76">
        <v>68</v>
      </c>
      <c r="D173" s="36">
        <f t="shared" si="173"/>
        <v>5.561880103667264E-2</v>
      </c>
      <c r="E173" s="36">
        <f t="shared" si="174"/>
        <v>0.1718024070173933</v>
      </c>
      <c r="F173" s="36">
        <f t="shared" si="175"/>
        <v>7.7009372718483418E-2</v>
      </c>
      <c r="G173" s="36">
        <f t="shared" si="176"/>
        <v>3.2745733050894919E-2</v>
      </c>
      <c r="H173" s="36">
        <f t="shared" si="177"/>
        <v>5.3384133835438691E-2</v>
      </c>
      <c r="K173" s="87"/>
    </row>
    <row r="174" spans="2:11" s="76" customFormat="1" x14ac:dyDescent="0.25">
      <c r="B174" s="75"/>
      <c r="C174" s="76">
        <v>69</v>
      </c>
      <c r="D174" s="36">
        <f t="shared" si="173"/>
        <v>5.561880103667264E-2</v>
      </c>
      <c r="E174" s="36">
        <f t="shared" si="174"/>
        <v>0.1718024070173933</v>
      </c>
      <c r="F174" s="36">
        <f t="shared" si="175"/>
        <v>7.7009372718483418E-2</v>
      </c>
      <c r="G174" s="36">
        <f t="shared" si="176"/>
        <v>3.2745733050894919E-2</v>
      </c>
      <c r="H174" s="36">
        <f t="shared" si="177"/>
        <v>5.3384133835438691E-2</v>
      </c>
      <c r="K174" s="87"/>
    </row>
    <row r="175" spans="2:11" s="76" customFormat="1" x14ac:dyDescent="0.25">
      <c r="B175" s="75"/>
      <c r="C175" s="75">
        <v>70</v>
      </c>
      <c r="D175" s="79">
        <f>DWcalcs!I49</f>
        <v>5.7921181136550683E-2</v>
      </c>
      <c r="E175" s="79">
        <f>DWcalcs!P49</f>
        <v>0.19103679780099245</v>
      </c>
      <c r="F175" s="79">
        <f>DWcalcs!V49</f>
        <v>7.624129815178865E-2</v>
      </c>
      <c r="G175" s="79">
        <f>DWcalcs!AD49/AB19</f>
        <v>2.9552405698240559E-2</v>
      </c>
      <c r="H175" s="79">
        <f>DWcalcs!AK49/BK19</f>
        <v>4.9896683804348689E-2</v>
      </c>
      <c r="K175" s="87"/>
    </row>
    <row r="176" spans="2:11" s="76" customFormat="1" x14ac:dyDescent="0.25">
      <c r="B176" s="75"/>
      <c r="C176" s="76">
        <v>71</v>
      </c>
      <c r="D176" s="36">
        <f>D175</f>
        <v>5.7921181136550683E-2</v>
      </c>
      <c r="E176" s="36">
        <f t="shared" ref="E176:H176" si="178">E175</f>
        <v>0.19103679780099245</v>
      </c>
      <c r="F176" s="36">
        <f t="shared" si="178"/>
        <v>7.624129815178865E-2</v>
      </c>
      <c r="G176" s="36">
        <f t="shared" si="178"/>
        <v>2.9552405698240559E-2</v>
      </c>
      <c r="H176" s="36">
        <f t="shared" si="178"/>
        <v>4.9896683804348689E-2</v>
      </c>
      <c r="K176" s="87"/>
    </row>
    <row r="177" spans="2:11" s="76" customFormat="1" x14ac:dyDescent="0.25">
      <c r="B177" s="75"/>
      <c r="C177" s="76">
        <v>72</v>
      </c>
      <c r="D177" s="36">
        <f t="shared" ref="D177:D179" si="179">D176</f>
        <v>5.7921181136550683E-2</v>
      </c>
      <c r="E177" s="36">
        <f t="shared" ref="E177:E179" si="180">E176</f>
        <v>0.19103679780099245</v>
      </c>
      <c r="F177" s="36">
        <f t="shared" ref="F177:F179" si="181">F176</f>
        <v>7.624129815178865E-2</v>
      </c>
      <c r="G177" s="36">
        <f t="shared" ref="G177:G179" si="182">G176</f>
        <v>2.9552405698240559E-2</v>
      </c>
      <c r="H177" s="36">
        <f t="shared" ref="H177:H179" si="183">H176</f>
        <v>4.9896683804348689E-2</v>
      </c>
      <c r="K177" s="87"/>
    </row>
    <row r="178" spans="2:11" s="76" customFormat="1" x14ac:dyDescent="0.25">
      <c r="B178" s="75"/>
      <c r="C178" s="76">
        <v>73</v>
      </c>
      <c r="D178" s="36">
        <f t="shared" si="179"/>
        <v>5.7921181136550683E-2</v>
      </c>
      <c r="E178" s="36">
        <f t="shared" si="180"/>
        <v>0.19103679780099245</v>
      </c>
      <c r="F178" s="36">
        <f t="shared" si="181"/>
        <v>7.624129815178865E-2</v>
      </c>
      <c r="G178" s="36">
        <f t="shared" si="182"/>
        <v>2.9552405698240559E-2</v>
      </c>
      <c r="H178" s="36">
        <f t="shared" si="183"/>
        <v>4.9896683804348689E-2</v>
      </c>
      <c r="K178" s="87"/>
    </row>
    <row r="179" spans="2:11" s="76" customFormat="1" x14ac:dyDescent="0.25">
      <c r="B179" s="75"/>
      <c r="C179" s="76">
        <v>74</v>
      </c>
      <c r="D179" s="36">
        <f t="shared" si="179"/>
        <v>5.7921181136550683E-2</v>
      </c>
      <c r="E179" s="36">
        <f t="shared" si="180"/>
        <v>0.19103679780099245</v>
      </c>
      <c r="F179" s="36">
        <f t="shared" si="181"/>
        <v>7.624129815178865E-2</v>
      </c>
      <c r="G179" s="36">
        <f t="shared" si="182"/>
        <v>2.9552405698240559E-2</v>
      </c>
      <c r="H179" s="36">
        <f t="shared" si="183"/>
        <v>4.9896683804348689E-2</v>
      </c>
      <c r="K179" s="87"/>
    </row>
    <row r="180" spans="2:11" s="76" customFormat="1" x14ac:dyDescent="0.25">
      <c r="B180" s="75"/>
      <c r="C180" s="75">
        <v>75</v>
      </c>
      <c r="D180" s="79">
        <f>DWcalcs!I50</f>
        <v>5.4704181533320503E-2</v>
      </c>
      <c r="E180" s="79">
        <f>DWcalcs!P50</f>
        <v>0.21671619864802139</v>
      </c>
      <c r="F180" s="79">
        <f>DWcalcs!V50</f>
        <v>7.7444022279510555E-2</v>
      </c>
      <c r="G180" s="79">
        <f>DWcalcs!AD50/AB20</f>
        <v>2.891531815997949E-2</v>
      </c>
      <c r="H180" s="79">
        <f>DWcalcs!AK50/BK20</f>
        <v>4.9712305117029197E-2</v>
      </c>
      <c r="K180" s="87"/>
    </row>
    <row r="181" spans="2:11" s="76" customFormat="1" x14ac:dyDescent="0.25">
      <c r="B181" s="75"/>
      <c r="C181" s="76">
        <v>76</v>
      </c>
      <c r="D181" s="36">
        <f>D180</f>
        <v>5.4704181533320503E-2</v>
      </c>
      <c r="E181" s="36">
        <f t="shared" ref="E181:H181" si="184">E180</f>
        <v>0.21671619864802139</v>
      </c>
      <c r="F181" s="36">
        <f t="shared" si="184"/>
        <v>7.7444022279510555E-2</v>
      </c>
      <c r="G181" s="36">
        <f t="shared" si="184"/>
        <v>2.891531815997949E-2</v>
      </c>
      <c r="H181" s="36">
        <f t="shared" si="184"/>
        <v>4.9712305117029197E-2</v>
      </c>
      <c r="K181" s="87"/>
    </row>
    <row r="182" spans="2:11" s="76" customFormat="1" x14ac:dyDescent="0.25">
      <c r="B182" s="75"/>
      <c r="C182" s="76">
        <v>77</v>
      </c>
      <c r="D182" s="36">
        <f t="shared" ref="D182:D184" si="185">D181</f>
        <v>5.4704181533320503E-2</v>
      </c>
      <c r="E182" s="36">
        <f t="shared" ref="E182:E184" si="186">E181</f>
        <v>0.21671619864802139</v>
      </c>
      <c r="F182" s="36">
        <f t="shared" ref="F182:F184" si="187">F181</f>
        <v>7.7444022279510555E-2</v>
      </c>
      <c r="G182" s="36">
        <f t="shared" ref="G182:G184" si="188">G181</f>
        <v>2.891531815997949E-2</v>
      </c>
      <c r="H182" s="36">
        <f t="shared" ref="H182:H184" si="189">H181</f>
        <v>4.9712305117029197E-2</v>
      </c>
      <c r="K182" s="87"/>
    </row>
    <row r="183" spans="2:11" s="76" customFormat="1" x14ac:dyDescent="0.25">
      <c r="B183" s="75"/>
      <c r="C183" s="76">
        <v>78</v>
      </c>
      <c r="D183" s="36">
        <f t="shared" si="185"/>
        <v>5.4704181533320503E-2</v>
      </c>
      <c r="E183" s="36">
        <f t="shared" si="186"/>
        <v>0.21671619864802139</v>
      </c>
      <c r="F183" s="36">
        <f t="shared" si="187"/>
        <v>7.7444022279510555E-2</v>
      </c>
      <c r="G183" s="36">
        <f t="shared" si="188"/>
        <v>2.891531815997949E-2</v>
      </c>
      <c r="H183" s="36">
        <f t="shared" si="189"/>
        <v>4.9712305117029197E-2</v>
      </c>
      <c r="K183" s="87"/>
    </row>
    <row r="184" spans="2:11" s="76" customFormat="1" x14ac:dyDescent="0.25">
      <c r="B184" s="75"/>
      <c r="C184" s="76">
        <v>79</v>
      </c>
      <c r="D184" s="36">
        <f t="shared" si="185"/>
        <v>5.4704181533320503E-2</v>
      </c>
      <c r="E184" s="36">
        <f t="shared" si="186"/>
        <v>0.21671619864802139</v>
      </c>
      <c r="F184" s="36">
        <f t="shared" si="187"/>
        <v>7.7444022279510555E-2</v>
      </c>
      <c r="G184" s="36">
        <f t="shared" si="188"/>
        <v>2.891531815997949E-2</v>
      </c>
      <c r="H184" s="36">
        <f t="shared" si="189"/>
        <v>4.9712305117029197E-2</v>
      </c>
      <c r="K184" s="87"/>
    </row>
    <row r="185" spans="2:11" s="76" customFormat="1" x14ac:dyDescent="0.25">
      <c r="B185" s="75"/>
      <c r="C185" s="75">
        <v>80</v>
      </c>
      <c r="D185" s="79">
        <f>DWcalcs!I51</f>
        <v>5.2691751864360217E-2</v>
      </c>
      <c r="E185" s="79">
        <f>DWcalcs!P51</f>
        <v>0.24228980879838344</v>
      </c>
      <c r="F185" s="79">
        <f>DWcalcs!V51</f>
        <v>7.8413155085305303E-2</v>
      </c>
      <c r="G185" s="79">
        <f>DWcalcs!AD51/AB21</f>
        <v>2.1882967004089322E-2</v>
      </c>
      <c r="H185" s="79">
        <f>DWcalcs!AK51/BK21</f>
        <v>4.0928001380319844E-2</v>
      </c>
      <c r="K185" s="87"/>
    </row>
    <row r="186" spans="2:11" s="76" customFormat="1" x14ac:dyDescent="0.25">
      <c r="B186" s="75"/>
      <c r="C186" s="76">
        <v>81</v>
      </c>
      <c r="D186" s="36">
        <f>D185</f>
        <v>5.2691751864360217E-2</v>
      </c>
      <c r="E186" s="36">
        <f t="shared" ref="E186:H186" si="190">E185</f>
        <v>0.24228980879838344</v>
      </c>
      <c r="F186" s="36">
        <f t="shared" si="190"/>
        <v>7.8413155085305303E-2</v>
      </c>
      <c r="G186" s="36">
        <f t="shared" si="190"/>
        <v>2.1882967004089322E-2</v>
      </c>
      <c r="H186" s="36">
        <f t="shared" si="190"/>
        <v>4.0928001380319844E-2</v>
      </c>
      <c r="K186" s="87"/>
    </row>
    <row r="187" spans="2:11" s="76" customFormat="1" x14ac:dyDescent="0.25">
      <c r="B187" s="75"/>
      <c r="C187" s="76">
        <v>82</v>
      </c>
      <c r="D187" s="36">
        <f t="shared" ref="D187:D205" si="191">D186</f>
        <v>5.2691751864360217E-2</v>
      </c>
      <c r="E187" s="36">
        <f t="shared" ref="E187:E205" si="192">E186</f>
        <v>0.24228980879838344</v>
      </c>
      <c r="F187" s="36">
        <f t="shared" ref="F187:F205" si="193">F186</f>
        <v>7.8413155085305303E-2</v>
      </c>
      <c r="G187" s="36">
        <f t="shared" ref="G187:G205" si="194">G186</f>
        <v>2.1882967004089322E-2</v>
      </c>
      <c r="H187" s="36">
        <f t="shared" ref="H187:H205" si="195">H186</f>
        <v>4.0928001380319844E-2</v>
      </c>
      <c r="K187" s="87"/>
    </row>
    <row r="188" spans="2:11" s="76" customFormat="1" x14ac:dyDescent="0.25">
      <c r="B188" s="75"/>
      <c r="C188" s="76">
        <v>83</v>
      </c>
      <c r="D188" s="36">
        <f t="shared" si="191"/>
        <v>5.2691751864360217E-2</v>
      </c>
      <c r="E188" s="36">
        <f t="shared" si="192"/>
        <v>0.24228980879838344</v>
      </c>
      <c r="F188" s="36">
        <f t="shared" si="193"/>
        <v>7.8413155085305303E-2</v>
      </c>
      <c r="G188" s="36">
        <f t="shared" si="194"/>
        <v>2.1882967004089322E-2</v>
      </c>
      <c r="H188" s="36">
        <f t="shared" si="195"/>
        <v>4.0928001380319844E-2</v>
      </c>
      <c r="K188" s="87"/>
    </row>
    <row r="189" spans="2:11" s="76" customFormat="1" x14ac:dyDescent="0.25">
      <c r="B189" s="75"/>
      <c r="C189" s="76">
        <v>84</v>
      </c>
      <c r="D189" s="36">
        <f t="shared" si="191"/>
        <v>5.2691751864360217E-2</v>
      </c>
      <c r="E189" s="36">
        <f t="shared" si="192"/>
        <v>0.24228980879838344</v>
      </c>
      <c r="F189" s="36">
        <f t="shared" si="193"/>
        <v>7.8413155085305303E-2</v>
      </c>
      <c r="G189" s="36">
        <f t="shared" si="194"/>
        <v>2.1882967004089322E-2</v>
      </c>
      <c r="H189" s="36">
        <f t="shared" si="195"/>
        <v>4.0928001380319844E-2</v>
      </c>
      <c r="K189" s="87"/>
    </row>
    <row r="190" spans="2:11" s="76" customFormat="1" x14ac:dyDescent="0.25">
      <c r="B190" s="75"/>
      <c r="C190" s="75">
        <v>85</v>
      </c>
      <c r="D190" s="79">
        <f>DWcalcs!I52</f>
        <v>5.6693011543416591E-2</v>
      </c>
      <c r="E190" s="79">
        <f>DWcalcs!P52</f>
        <v>0.2686362953055938</v>
      </c>
      <c r="F190" s="79">
        <f>DWcalcs!V52</f>
        <v>7.9076641220944072E-2</v>
      </c>
      <c r="G190" s="129">
        <f>DWcalcs!AD52/AB22</f>
        <v>3.5007311025190724E-2</v>
      </c>
      <c r="H190" s="79">
        <f>DWcalcs!AK52/BK22</f>
        <v>5.2146893165828677E-2</v>
      </c>
      <c r="K190" s="87"/>
    </row>
    <row r="191" spans="2:11" s="76" customFormat="1" x14ac:dyDescent="0.25">
      <c r="B191" s="75"/>
      <c r="C191" s="76">
        <v>86</v>
      </c>
      <c r="D191" s="36">
        <f t="shared" si="191"/>
        <v>5.6693011543416591E-2</v>
      </c>
      <c r="E191" s="36">
        <f t="shared" si="192"/>
        <v>0.2686362953055938</v>
      </c>
      <c r="F191" s="36">
        <f t="shared" si="193"/>
        <v>7.9076641220944072E-2</v>
      </c>
      <c r="G191" s="36">
        <f t="shared" si="194"/>
        <v>3.5007311025190724E-2</v>
      </c>
      <c r="H191" s="36">
        <f t="shared" si="195"/>
        <v>5.2146893165828677E-2</v>
      </c>
      <c r="K191" s="87"/>
    </row>
    <row r="192" spans="2:11" s="76" customFormat="1" x14ac:dyDescent="0.25">
      <c r="B192" s="75"/>
      <c r="C192" s="76">
        <v>87</v>
      </c>
      <c r="D192" s="36">
        <f t="shared" si="191"/>
        <v>5.6693011543416591E-2</v>
      </c>
      <c r="E192" s="36">
        <f t="shared" si="192"/>
        <v>0.2686362953055938</v>
      </c>
      <c r="F192" s="36">
        <f t="shared" si="193"/>
        <v>7.9076641220944072E-2</v>
      </c>
      <c r="G192" s="36">
        <f t="shared" si="194"/>
        <v>3.5007311025190724E-2</v>
      </c>
      <c r="H192" s="36">
        <f t="shared" si="195"/>
        <v>5.2146893165828677E-2</v>
      </c>
      <c r="K192" s="87"/>
    </row>
    <row r="193" spans="2:26" s="76" customFormat="1" x14ac:dyDescent="0.25">
      <c r="B193" s="75"/>
      <c r="C193" s="76">
        <v>88</v>
      </c>
      <c r="D193" s="36">
        <f t="shared" si="191"/>
        <v>5.6693011543416591E-2</v>
      </c>
      <c r="E193" s="36">
        <f t="shared" si="192"/>
        <v>0.2686362953055938</v>
      </c>
      <c r="F193" s="36">
        <f t="shared" si="193"/>
        <v>7.9076641220944072E-2</v>
      </c>
      <c r="G193" s="36">
        <f t="shared" si="194"/>
        <v>3.5007311025190724E-2</v>
      </c>
      <c r="H193" s="36">
        <f t="shared" si="195"/>
        <v>5.2146893165828677E-2</v>
      </c>
      <c r="K193" s="87"/>
    </row>
    <row r="194" spans="2:26" s="76" customFormat="1" x14ac:dyDescent="0.25">
      <c r="B194" s="75"/>
      <c r="C194" s="76">
        <v>89</v>
      </c>
      <c r="D194" s="36">
        <f t="shared" si="191"/>
        <v>5.6693011543416591E-2</v>
      </c>
      <c r="E194" s="36">
        <f t="shared" si="192"/>
        <v>0.2686362953055938</v>
      </c>
      <c r="F194" s="36">
        <f t="shared" si="193"/>
        <v>7.9076641220944072E-2</v>
      </c>
      <c r="G194" s="36">
        <f t="shared" si="194"/>
        <v>3.5007311025190724E-2</v>
      </c>
      <c r="H194" s="36">
        <f t="shared" si="195"/>
        <v>5.2146893165828677E-2</v>
      </c>
      <c r="K194" s="87"/>
    </row>
    <row r="195" spans="2:26" s="76" customFormat="1" x14ac:dyDescent="0.25">
      <c r="B195" s="75"/>
      <c r="C195" s="75">
        <v>90</v>
      </c>
      <c r="D195" s="79">
        <f>DWcalcs!I53</f>
        <v>6.9688176012802763E-2</v>
      </c>
      <c r="E195" s="79">
        <f>DWcalcs!P53</f>
        <v>0.29107370340184996</v>
      </c>
      <c r="F195" s="79">
        <f>DWcalcs!V53</f>
        <v>7.9645822207184566E-2</v>
      </c>
      <c r="G195" s="129">
        <f>DWcalcs!AD53/AB23</f>
        <v>4.261686724361153E-2</v>
      </c>
      <c r="H195" s="79">
        <f>DWcalcs!AK53/BK23</f>
        <v>5.7826236163241576E-2</v>
      </c>
      <c r="K195" s="87"/>
    </row>
    <row r="196" spans="2:26" s="76" customFormat="1" x14ac:dyDescent="0.25">
      <c r="B196" s="75"/>
      <c r="C196" s="76">
        <v>91</v>
      </c>
      <c r="D196" s="36">
        <f t="shared" si="191"/>
        <v>6.9688176012802763E-2</v>
      </c>
      <c r="E196" s="36">
        <f t="shared" si="192"/>
        <v>0.29107370340184996</v>
      </c>
      <c r="F196" s="36">
        <f t="shared" si="193"/>
        <v>7.9645822207184566E-2</v>
      </c>
      <c r="G196" s="36">
        <f t="shared" si="194"/>
        <v>4.261686724361153E-2</v>
      </c>
      <c r="H196" s="36">
        <f t="shared" si="195"/>
        <v>5.7826236163241576E-2</v>
      </c>
      <c r="K196" s="87"/>
    </row>
    <row r="197" spans="2:26" s="76" customFormat="1" x14ac:dyDescent="0.25">
      <c r="B197" s="75"/>
      <c r="C197" s="76">
        <v>92</v>
      </c>
      <c r="D197" s="36">
        <f t="shared" si="191"/>
        <v>6.9688176012802763E-2</v>
      </c>
      <c r="E197" s="36">
        <f t="shared" si="192"/>
        <v>0.29107370340184996</v>
      </c>
      <c r="F197" s="36">
        <f t="shared" si="193"/>
        <v>7.9645822207184566E-2</v>
      </c>
      <c r="G197" s="36">
        <f t="shared" si="194"/>
        <v>4.261686724361153E-2</v>
      </c>
      <c r="H197" s="36">
        <f t="shared" si="195"/>
        <v>5.7826236163241576E-2</v>
      </c>
      <c r="K197" s="87"/>
    </row>
    <row r="198" spans="2:26" s="76" customFormat="1" x14ac:dyDescent="0.25">
      <c r="B198" s="75"/>
      <c r="C198" s="76">
        <v>93</v>
      </c>
      <c r="D198" s="36">
        <f t="shared" si="191"/>
        <v>6.9688176012802763E-2</v>
      </c>
      <c r="E198" s="36">
        <f t="shared" si="192"/>
        <v>0.29107370340184996</v>
      </c>
      <c r="F198" s="36">
        <f t="shared" si="193"/>
        <v>7.9645822207184566E-2</v>
      </c>
      <c r="G198" s="36">
        <f t="shared" si="194"/>
        <v>4.261686724361153E-2</v>
      </c>
      <c r="H198" s="36">
        <f t="shared" si="195"/>
        <v>5.7826236163241576E-2</v>
      </c>
      <c r="K198" s="87"/>
    </row>
    <row r="199" spans="2:26" s="76" customFormat="1" x14ac:dyDescent="0.25">
      <c r="B199" s="75"/>
      <c r="C199" s="76">
        <v>94</v>
      </c>
      <c r="D199" s="36">
        <f t="shared" si="191"/>
        <v>6.9688176012802763E-2</v>
      </c>
      <c r="E199" s="36">
        <f t="shared" si="192"/>
        <v>0.29107370340184996</v>
      </c>
      <c r="F199" s="36">
        <f t="shared" si="193"/>
        <v>7.9645822207184566E-2</v>
      </c>
      <c r="G199" s="36">
        <f t="shared" si="194"/>
        <v>4.261686724361153E-2</v>
      </c>
      <c r="H199" s="36">
        <f t="shared" si="195"/>
        <v>5.7826236163241576E-2</v>
      </c>
      <c r="K199" s="87"/>
    </row>
    <row r="200" spans="2:26" s="76" customFormat="1" x14ac:dyDescent="0.25">
      <c r="B200" s="75"/>
      <c r="C200" s="75">
        <v>95</v>
      </c>
      <c r="D200" s="79">
        <f>DWcalcs!I54</f>
        <v>9.7171564222287898E-2</v>
      </c>
      <c r="E200" s="79">
        <f>DWcalcs!P54</f>
        <v>0.31515474253520637</v>
      </c>
      <c r="F200" s="79">
        <f>DWcalcs!V54</f>
        <v>8.0798536109784921E-2</v>
      </c>
      <c r="G200" s="129">
        <f>DWcalcs!AD54/AB24</f>
        <v>5.5158287999996142E-2</v>
      </c>
      <c r="H200" s="79">
        <f>DWcalcs!AK54/BK24</f>
        <v>6.3593380098007232E-2</v>
      </c>
      <c r="K200" s="87"/>
    </row>
    <row r="201" spans="2:26" s="76" customFormat="1" x14ac:dyDescent="0.25">
      <c r="B201" s="75"/>
      <c r="C201" s="76">
        <v>96</v>
      </c>
      <c r="D201" s="36">
        <f t="shared" si="191"/>
        <v>9.7171564222287898E-2</v>
      </c>
      <c r="E201" s="36">
        <f t="shared" si="192"/>
        <v>0.31515474253520637</v>
      </c>
      <c r="F201" s="36">
        <f t="shared" si="193"/>
        <v>8.0798536109784921E-2</v>
      </c>
      <c r="G201" s="36">
        <f t="shared" si="194"/>
        <v>5.5158287999996142E-2</v>
      </c>
      <c r="H201" s="36">
        <f t="shared" si="195"/>
        <v>6.3593380098007232E-2</v>
      </c>
      <c r="K201" s="87"/>
    </row>
    <row r="202" spans="2:26" s="76" customFormat="1" x14ac:dyDescent="0.25">
      <c r="B202" s="75"/>
      <c r="C202" s="76">
        <v>97</v>
      </c>
      <c r="D202" s="36">
        <f t="shared" si="191"/>
        <v>9.7171564222287898E-2</v>
      </c>
      <c r="E202" s="36">
        <f t="shared" si="192"/>
        <v>0.31515474253520637</v>
      </c>
      <c r="F202" s="36">
        <f t="shared" si="193"/>
        <v>8.0798536109784921E-2</v>
      </c>
      <c r="G202" s="36">
        <f t="shared" si="194"/>
        <v>5.5158287999996142E-2</v>
      </c>
      <c r="H202" s="36">
        <f t="shared" si="195"/>
        <v>6.3593380098007232E-2</v>
      </c>
      <c r="K202" s="87"/>
    </row>
    <row r="203" spans="2:26" s="76" customFormat="1" x14ac:dyDescent="0.25">
      <c r="B203" s="75"/>
      <c r="C203" s="76">
        <v>98</v>
      </c>
      <c r="D203" s="36">
        <f t="shared" si="191"/>
        <v>9.7171564222287898E-2</v>
      </c>
      <c r="E203" s="36">
        <f t="shared" si="192"/>
        <v>0.31515474253520637</v>
      </c>
      <c r="F203" s="36">
        <f t="shared" si="193"/>
        <v>8.0798536109784921E-2</v>
      </c>
      <c r="G203" s="36">
        <f t="shared" si="194"/>
        <v>5.5158287999996142E-2</v>
      </c>
      <c r="H203" s="36">
        <f t="shared" si="195"/>
        <v>6.3593380098007232E-2</v>
      </c>
      <c r="K203" s="87"/>
    </row>
    <row r="204" spans="2:26" s="76" customFormat="1" x14ac:dyDescent="0.25">
      <c r="B204" s="75"/>
      <c r="C204" s="76">
        <v>99</v>
      </c>
      <c r="D204" s="36">
        <f t="shared" si="191"/>
        <v>9.7171564222287898E-2</v>
      </c>
      <c r="E204" s="36">
        <f t="shared" si="192"/>
        <v>0.31515474253520637</v>
      </c>
      <c r="F204" s="36">
        <f t="shared" si="193"/>
        <v>8.0798536109784921E-2</v>
      </c>
      <c r="G204" s="36">
        <f t="shared" si="194"/>
        <v>5.5158287999996142E-2</v>
      </c>
      <c r="H204" s="36">
        <f t="shared" si="195"/>
        <v>6.3593380098007232E-2</v>
      </c>
      <c r="K204" s="87"/>
    </row>
    <row r="205" spans="2:26" s="76" customFormat="1" x14ac:dyDescent="0.25">
      <c r="B205" s="75"/>
      <c r="C205" s="76">
        <v>100</v>
      </c>
      <c r="D205" s="36">
        <f t="shared" si="191"/>
        <v>9.7171564222287898E-2</v>
      </c>
      <c r="E205" s="36">
        <f t="shared" si="192"/>
        <v>0.31515474253520637</v>
      </c>
      <c r="F205" s="36">
        <f t="shared" si="193"/>
        <v>8.0798536109784921E-2</v>
      </c>
      <c r="G205" s="36">
        <f t="shared" si="194"/>
        <v>5.5158287999996142E-2</v>
      </c>
      <c r="H205" s="36">
        <f t="shared" si="195"/>
        <v>6.3593380098007232E-2</v>
      </c>
      <c r="K205" s="87"/>
    </row>
    <row r="206" spans="2:26" x14ac:dyDescent="0.25">
      <c r="N206" s="76"/>
      <c r="O206" s="76"/>
      <c r="P206" s="76"/>
      <c r="Q206" s="76"/>
      <c r="R206" s="76"/>
      <c r="S206" s="76"/>
      <c r="T206" s="76"/>
      <c r="U206" s="76"/>
      <c r="V206" s="76"/>
      <c r="W206" s="76"/>
      <c r="X206" s="76"/>
      <c r="Y206" s="76"/>
      <c r="Z206" s="76"/>
    </row>
    <row r="207" spans="2:26" x14ac:dyDescent="0.25">
      <c r="N207" s="76"/>
      <c r="O207" s="76"/>
      <c r="P207" s="76"/>
      <c r="Q207" s="76"/>
      <c r="R207" s="76"/>
      <c r="S207" s="76"/>
      <c r="T207" s="76"/>
      <c r="U207" s="76"/>
      <c r="V207" s="76"/>
      <c r="W207" s="76"/>
      <c r="X207" s="76"/>
      <c r="Y207" s="76"/>
      <c r="Z207" s="76"/>
    </row>
  </sheetData>
  <mergeCells count="19">
    <mergeCell ref="D2:H2"/>
    <mergeCell ref="O3:R3"/>
    <mergeCell ref="S3:Z3"/>
    <mergeCell ref="N2:Z2"/>
    <mergeCell ref="AF2:AR2"/>
    <mergeCell ref="AG3:AJ3"/>
    <mergeCell ref="AK3:AR3"/>
    <mergeCell ref="AW32:BI32"/>
    <mergeCell ref="AX33:BA33"/>
    <mergeCell ref="BB33:BI33"/>
    <mergeCell ref="AW2:BI2"/>
    <mergeCell ref="AX3:BA3"/>
    <mergeCell ref="BB3:BI3"/>
    <mergeCell ref="N32:Z32"/>
    <mergeCell ref="O33:R33"/>
    <mergeCell ref="S33:Z33"/>
    <mergeCell ref="AF32:AR32"/>
    <mergeCell ref="AG33:AJ33"/>
    <mergeCell ref="AK33:AR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Population</vt:lpstr>
      <vt:lpstr>GBD2016</vt:lpstr>
      <vt:lpstr>YLDs_all_cause</vt:lpstr>
      <vt:lpstr>DWcalcs</vt:lpstr>
      <vt:lpstr>DW_input</vt:lpstr>
    </vt:vector>
  </TitlesOfParts>
  <Company>University of Queensland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Belen Zapata Diomedi</dc:creator>
  <cp:lastModifiedBy>Belen Zapata Diomedi</cp:lastModifiedBy>
  <dcterms:created xsi:type="dcterms:W3CDTF">2015-11-17T06:43:15Z</dcterms:created>
  <dcterms:modified xsi:type="dcterms:W3CDTF">2018-04-24T15:44:30Z</dcterms:modified>
</cp:coreProperties>
</file>