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1610B2E7-C40A-4D66-90DC-35FA972B451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Sheet1!$B$2:$N$32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L31" i="1"/>
  <c r="J31" i="1"/>
  <c r="J29" i="1"/>
  <c r="L28" i="1"/>
  <c r="J28" i="1"/>
  <c r="L26" i="1"/>
  <c r="J26" i="1"/>
  <c r="L23" i="1"/>
  <c r="J23" i="1"/>
  <c r="J20" i="1"/>
  <c r="L7" i="1"/>
  <c r="J5" i="1"/>
</calcChain>
</file>

<file path=xl/sharedStrings.xml><?xml version="1.0" encoding="utf-8"?>
<sst xmlns="http://schemas.openxmlformats.org/spreadsheetml/2006/main" count="314" uniqueCount="268">
  <si>
    <t>발발시점</t>
    <phoneticPr fontId="1" type="noConversion"/>
  </si>
  <si>
    <t>종료시점</t>
    <phoneticPr fontId="1" type="noConversion"/>
  </si>
  <si>
    <t>갈등이름</t>
    <phoneticPr fontId="1" type="noConversion"/>
  </si>
  <si>
    <t>전쟁원인</t>
    <phoneticPr fontId="1" type="noConversion"/>
  </si>
  <si>
    <t>현재</t>
    <phoneticPr fontId="1" type="noConversion"/>
  </si>
  <si>
    <t>2003.3.20</t>
    <phoneticPr fontId="1" type="noConversion"/>
  </si>
  <si>
    <t>2011.12.18</t>
    <phoneticPr fontId="1" type="noConversion"/>
  </si>
  <si>
    <t>이라크전쟁</t>
    <phoneticPr fontId="1" type="noConversion"/>
  </si>
  <si>
    <t>참전국</t>
    <phoneticPr fontId="1" type="noConversion"/>
  </si>
  <si>
    <t>상대국</t>
    <phoneticPr fontId="1" type="noConversion"/>
  </si>
  <si>
    <t>위치</t>
    <phoneticPr fontId="1" type="noConversion"/>
  </si>
  <si>
    <t>이라크</t>
    <phoneticPr fontId="1" type="noConversion"/>
  </si>
  <si>
    <t>예멘의 Houthi 반란</t>
    <phoneticPr fontId="1" type="noConversion"/>
  </si>
  <si>
    <t>예멘</t>
    <phoneticPr fontId="1" type="noConversion"/>
  </si>
  <si>
    <t>2004.4.18</t>
    <phoneticPr fontId="1" type="noConversion"/>
  </si>
  <si>
    <t>2014.9.16</t>
    <phoneticPr fontId="1" type="noConversion"/>
  </si>
  <si>
    <t>2005.8.27</t>
    <phoneticPr fontId="1" type="noConversion"/>
  </si>
  <si>
    <t>파라과이인민군반란</t>
    <phoneticPr fontId="1" type="noConversion"/>
  </si>
  <si>
    <t>파라과이</t>
    <phoneticPr fontId="1" type="noConversion"/>
  </si>
  <si>
    <t>파라과이,미국,콜롬비아</t>
    <phoneticPr fontId="1" type="noConversion"/>
  </si>
  <si>
    <t>파타-하마스 분쟁</t>
    <phoneticPr fontId="1" type="noConversion"/>
  </si>
  <si>
    <t>가자지구</t>
    <phoneticPr fontId="1" type="noConversion"/>
  </si>
  <si>
    <t>2006.1.25</t>
    <phoneticPr fontId="1" type="noConversion"/>
  </si>
  <si>
    <t>하마스</t>
    <phoneticPr fontId="1" type="noConversion"/>
  </si>
  <si>
    <t>파타, 미국, 영국</t>
    <phoneticPr fontId="1" type="noConversion"/>
  </si>
  <si>
    <t>2006.8.14</t>
    <phoneticPr fontId="1" type="noConversion"/>
  </si>
  <si>
    <t>레바논</t>
    <phoneticPr fontId="1" type="noConversion"/>
  </si>
  <si>
    <t>이스라엘,미국</t>
    <phoneticPr fontId="1" type="noConversion"/>
  </si>
  <si>
    <t>이라크내전</t>
    <phoneticPr fontId="1" type="noConversion"/>
  </si>
  <si>
    <t>2006.2.22</t>
    <phoneticPr fontId="1" type="noConversion"/>
  </si>
  <si>
    <t>2008.5.11</t>
    <phoneticPr fontId="1" type="noConversion"/>
  </si>
  <si>
    <t>멕시코마약전쟁</t>
    <phoneticPr fontId="1" type="noConversion"/>
  </si>
  <si>
    <t>멕시코,미국,콜롬비아,호주</t>
    <phoneticPr fontId="1" type="noConversion"/>
  </si>
  <si>
    <t>2006.12.11</t>
    <phoneticPr fontId="1" type="noConversion"/>
  </si>
  <si>
    <t>멕시코,텍사스</t>
    <phoneticPr fontId="1" type="noConversion"/>
  </si>
  <si>
    <t>소말리아전쟁</t>
    <phoneticPr fontId="1" type="noConversion"/>
  </si>
  <si>
    <t>소말리아</t>
    <phoneticPr fontId="1" type="noConversion"/>
  </si>
  <si>
    <t>2006.12.30</t>
    <phoneticPr fontId="1" type="noConversion"/>
  </si>
  <si>
    <t>2009.1.30</t>
    <phoneticPr fontId="1" type="noConversion"/>
  </si>
  <si>
    <t>영원한자유작전-트랜스사하라</t>
    <phoneticPr fontId="1" type="noConversion"/>
  </si>
  <si>
    <t>2007.2.6</t>
    <phoneticPr fontId="1" type="noConversion"/>
  </si>
  <si>
    <t>안주안</t>
    <phoneticPr fontId="1" type="noConversion"/>
  </si>
  <si>
    <t>2008.3.25</t>
    <phoneticPr fontId="1" type="noConversion"/>
  </si>
  <si>
    <t>보코하람반란</t>
    <phoneticPr fontId="1" type="noConversion"/>
  </si>
  <si>
    <t>북동부나이지리아</t>
    <phoneticPr fontId="1" type="noConversion"/>
  </si>
  <si>
    <t>2009.7.26</t>
    <phoneticPr fontId="1" type="noConversion"/>
  </si>
  <si>
    <t>소말리아내전</t>
    <phoneticPr fontId="1" type="noConversion"/>
  </si>
  <si>
    <t>2009.1.31</t>
    <phoneticPr fontId="1" type="noConversion"/>
  </si>
  <si>
    <t>소말리아,케냐</t>
    <phoneticPr fontId="1" type="noConversion"/>
  </si>
  <si>
    <t>킹스톤불안</t>
    <phoneticPr fontId="1" type="noConversion"/>
  </si>
  <si>
    <t>자메이카,미국</t>
    <phoneticPr fontId="1" type="noConversion"/>
  </si>
  <si>
    <t>샤워포스 마약카르텔</t>
    <phoneticPr fontId="1" type="noConversion"/>
  </si>
  <si>
    <t>2010.5.23</t>
    <phoneticPr fontId="1" type="noConversion"/>
  </si>
  <si>
    <t>2010.6.23</t>
    <phoneticPr fontId="1" type="noConversion"/>
  </si>
  <si>
    <t>리비아내전</t>
    <phoneticPr fontId="1" type="noConversion"/>
  </si>
  <si>
    <t>2011.2.15</t>
    <phoneticPr fontId="1" type="noConversion"/>
  </si>
  <si>
    <t>2011.10.23</t>
    <phoneticPr fontId="1" type="noConversion"/>
  </si>
  <si>
    <t>리비아</t>
    <phoneticPr fontId="1" type="noConversion"/>
  </si>
  <si>
    <t>시리아내전</t>
    <phoneticPr fontId="1" type="noConversion"/>
  </si>
  <si>
    <t>2011.3.15</t>
    <phoneticPr fontId="1" type="noConversion"/>
  </si>
  <si>
    <t>시리아</t>
    <phoneticPr fontId="1" type="noConversion"/>
  </si>
  <si>
    <t>쿠르드이슬람교분쟁</t>
    <phoneticPr fontId="1" type="noConversion"/>
  </si>
  <si>
    <t>쿠르드족애국연합,쿠르디스탄민주당,미국육군</t>
    <phoneticPr fontId="1" type="noConversion"/>
  </si>
  <si>
    <t>테러와의전쟁</t>
    <phoneticPr fontId="1" type="noConversion"/>
  </si>
  <si>
    <t>미국,영국,프랑스,러시아,알바니아,벨기에,불가리아,캐나다,크로아티아,체코공화국,덴마크,에스토니아,독일,그리스,헝가리,아이슬란드,이탈리아,라트비아,리투아니아,룩셈부르크,몬테네그로,네델란드,북마케도니아,노르웨이,폴란드,포르투갈,루마니아,슬로바키아,슬로베니아,스페인,터키,아프가니스탄,카메룬,중국,이집트,인도,이라크,레바논,리비아,말리,나이지리아,파키스탄,필리핀,소말리아,소말릴랜드,시리아,예멘,모잠비크</t>
    <phoneticPr fontId="1" type="noConversion"/>
  </si>
  <si>
    <t>알카에다,ISIL,아프간탈레반,파키스탄탈레반</t>
    <phoneticPr fontId="1" type="noConversion"/>
  </si>
  <si>
    <t>영원한자유작전-필리핀</t>
    <phoneticPr fontId="1" type="noConversion"/>
  </si>
  <si>
    <t>필리핀공화국,미국</t>
    <phoneticPr fontId="1" type="noConversion"/>
  </si>
  <si>
    <t>지하디스크그룹</t>
    <phoneticPr fontId="1" type="noConversion"/>
  </si>
  <si>
    <t>영원한자유작전-아프리카의뿔</t>
    <phoneticPr fontId="1" type="noConversion"/>
  </si>
  <si>
    <t>벨기에,캐나다,덴마크,프랑스,독일,그리스,이탈리아,네덜란드,포르투갈,스페인,터키,영국,미국,지부티,소말리아,에티오피아,수단,세이셸,케나,호주,아제르바이잔,중국,EU,인도,인도네시아,카자흐스탄,키르키스스탄,말레이시아,뉴질랜드,파키스탄,러시아,싱가포르,타지키스탄,태국,투르크메니스탄,우간다,우크라이나,우즈베키스탄</t>
    <phoneticPr fontId="1" type="noConversion"/>
  </si>
  <si>
    <t>이라크,알카에다,Harkat al-Shabaad Mujahedeen, al-Itihaad a-Islamiya, 이슬람법원연합,히즈불이슬람,소말리아재해방동맹,라스캄보니여단,Jabhatul Islmaiy, 무아스카아놀레, 소말리아해병대, 국립 자원봉사해안경비대(NVCG), Marka그룹, Puntland그룹,예멘해적</t>
    <phoneticPr fontId="1" type="noConversion"/>
  </si>
  <si>
    <t>탈레반반란</t>
    <phoneticPr fontId="1" type="noConversion"/>
  </si>
  <si>
    <t>아프가니스탄,호주,크로아티아,체코공화국,그루지야,독일,이탈리아,루마니아,스페인,터키,미국,Jamiat-e Islami, Junbish-i-Milli, 헤즈 비 와닷, 인도</t>
    <phoneticPr fontId="1" type="noConversion"/>
  </si>
  <si>
    <t>탈레반, 파키스탄, 러시아, 중국, 카타르, 이란, 사우디아라비아, Hezb-e-Islami Gulbuddin, 알카에다, 이슬람 지하드 연합, 투르키스탄 이슬람 당, 다둘라 프런트, 피다이 마하스, 아프가니스탄 이슬람 에미리트 고등 평의회</t>
    <phoneticPr fontId="1" type="noConversion"/>
  </si>
  <si>
    <t>이라크 쿠르디스탄</t>
    <phoneticPr fontId="1" type="noConversion"/>
  </si>
  <si>
    <t>KDP및PUK:70000 ~ 40명의 미국인</t>
    <phoneticPr fontId="1" type="noConversion"/>
  </si>
  <si>
    <t>힘_참전국</t>
    <phoneticPr fontId="1" type="noConversion"/>
  </si>
  <si>
    <t>힘_상대국</t>
    <phoneticPr fontId="1" type="noConversion"/>
  </si>
  <si>
    <t>Ansar al-Islam : 700-1000명의 전투기, IUM : 40명의 전투기</t>
    <phoneticPr fontId="1" type="noConversion"/>
  </si>
  <si>
    <t>사상자및손실_참전국</t>
    <phoneticPr fontId="1" type="noConversion"/>
  </si>
  <si>
    <t>최소45명사망 및 93명부상</t>
    <phoneticPr fontId="1" type="noConversion"/>
  </si>
  <si>
    <t>200명이상사망</t>
    <phoneticPr fontId="1" type="noConversion"/>
  </si>
  <si>
    <t>2001.9.11</t>
    <phoneticPr fontId="1" type="noConversion"/>
  </si>
  <si>
    <t>현재</t>
    <phoneticPr fontId="1" type="noConversion"/>
  </si>
  <si>
    <t>글로벌</t>
    <phoneticPr fontId="1" type="noConversion"/>
  </si>
  <si>
    <t>2002.1.15</t>
    <phoneticPr fontId="1" type="noConversion"/>
  </si>
  <si>
    <t>2015.2.24</t>
    <phoneticPr fontId="1" type="noConversion"/>
  </si>
  <si>
    <t>만다나오,필리핀제도</t>
    <phoneticPr fontId="1" type="noConversion"/>
  </si>
  <si>
    <t>미국:500-6000, 필리핀:110,000</t>
    <phoneticPr fontId="1" type="noConversion"/>
  </si>
  <si>
    <t>17명사망</t>
    <phoneticPr fontId="1" type="noConversion"/>
  </si>
  <si>
    <t>2002.10.7</t>
    <phoneticPr fontId="1" type="noConversion"/>
  </si>
  <si>
    <t>아프리카의뿔,아덴만,Guardafui채널</t>
    <phoneticPr fontId="1" type="noConversion"/>
  </si>
  <si>
    <t>소말리아에서개인500명</t>
    <phoneticPr fontId="1" type="noConversion"/>
  </si>
  <si>
    <t>미국2명사망,6명부상,전투외사망자33명, 한국 3명부상</t>
    <phoneticPr fontId="1" type="noConversion"/>
  </si>
  <si>
    <t>이슬람반군:소말리이아에서 1,230~1,367명의무장세력사망, 해적:1,200명이상체포</t>
    <phoneticPr fontId="1" type="noConversion"/>
  </si>
  <si>
    <t>아프가니스탄</t>
    <phoneticPr fontId="1" type="noConversion"/>
  </si>
  <si>
    <t>아프간군대:352,000, RSM:13,000+</t>
    <phoneticPr fontId="1" type="noConversion"/>
  </si>
  <si>
    <t>탈레반:60,000, Haqqani네트워크:4,000-1,5000, HIG:1,500-2,000, 알카에다:100-800, 피다이마하스:8,000, 아프가니스탄이슬람에미리트고등평의회:8,000-10,000</t>
    <phoneticPr fontId="1" type="noConversion"/>
  </si>
  <si>
    <t>아프간보안군:
사망-65,596명이상
부상-16,000+
연합
사망-3,486
부상-22,773</t>
    <phoneticPr fontId="1" type="noConversion"/>
  </si>
  <si>
    <t xml:space="preserve">탈레반:
사망:67,000-72,000명
</t>
    <phoneticPr fontId="1" type="noConversion"/>
  </si>
  <si>
    <t>미국,영국,호주,루마니아,아제르바이잔,쿠웨이트,에스토니아,엘살바도르,불가리아,몰도바,알바니아,우크라이나,덴마크,체코공화국,한국,싱가포르,크로아티아,보스니아헤르체고비나,마케도니아,라트비아,폴란드,카자흐스탄,몽골리아,그루지야,통가,일본,아르메니아,슬로바키아,리투아니아,이탈리아,노르웨이,헝가리,네덜란다,포르투갈,태국,필리핀,온두라스,도미니카공화국,스페인,나카라과,아이슬란드</t>
    <phoneticPr fontId="1" type="noConversion"/>
  </si>
  <si>
    <t>이라크,지하드와해방을위한최고사령부,Naqshbandi Order의 남자군대, 이라크의 알카에다, 이라크의 이슬람국가, 안사르알수나,마흐디군대,Asa'ibAhlal-Haq,이란</t>
    <phoneticPr fontId="1" type="noConversion"/>
  </si>
  <si>
    <t>이란-PJAK충돌</t>
    <phoneticPr fontId="1" type="noConversion"/>
  </si>
  <si>
    <t>이란,터키</t>
    <phoneticPr fontId="1" type="noConversion"/>
  </si>
  <si>
    <t>쿠르드족자유생활당, 이스라엘, 미국</t>
    <phoneticPr fontId="1" type="noConversion"/>
  </si>
  <si>
    <t>예멘,사우디아라비아,벨라루스,요르단,모로코,수단,미국</t>
    <phoneticPr fontId="1" type="noConversion"/>
  </si>
  <si>
    <t>예멘,이란,북한</t>
    <phoneticPr fontId="1" type="noConversion"/>
  </si>
  <si>
    <t>파라과이인민국,무장농협,FARC,마누엘로드리게스애국전선</t>
    <phoneticPr fontId="1" type="noConversion"/>
  </si>
  <si>
    <t>2006년레바논전쟁</t>
    <phoneticPr fontId="1" type="noConversion"/>
  </si>
  <si>
    <t>헤즈볼라,아말,LCP,PFLP-GC,이란,시리아,레바논</t>
    <phoneticPr fontId="1" type="noConversion"/>
  </si>
  <si>
    <t>이라크보안군,미국,영국,다른연합국,Peshmerga</t>
    <phoneticPr fontId="1" type="noConversion"/>
  </si>
  <si>
    <t>이라크바트당,안사르알수나,이라크의알카에다</t>
    <phoneticPr fontId="1" type="noConversion"/>
  </si>
  <si>
    <t>시날로아카르텔,걸프카르텔,기사단카르텔,라파밀리아미초아카나,LosZetas,후아레스카르텔,밀레니오카르텔,벨트란-레이바카르텔,아카풀코의독립카르텔, Jalisco차세대카르텔, 티후나카르텔, 로겐하이츠갱, MS-13</t>
    <phoneticPr fontId="1" type="noConversion"/>
  </si>
  <si>
    <t>에티오피아,미국,우간다,부룬디,나이지리아,가나,말라위,영국</t>
    <phoneticPr fontId="1" type="noConversion"/>
  </si>
  <si>
    <t>이슬람법원연합,오로모해방전선,소말리아재해방동맹알샤바브,라스캄보니여단,Jabhatul Islamiya, 무아스카아놀레,알카에다및기타외국무자헤딘</t>
    <phoneticPr fontId="1" type="noConversion"/>
  </si>
  <si>
    <t>알제리,모로코,모리타니,튀니지,부키나파소,차드,말리,니제르,나이지리아,세네갈,미국,캐나다,프랑스,독일,네덜란드,스페인,영국</t>
    <phoneticPr fontId="1" type="noConversion"/>
  </si>
  <si>
    <t>이슬람 마그 레브의 알카에다, 안사르다인, Jama'at Nasr al-Islam wal Muslimin, 보코하람, MOJWA, ISIL</t>
    <phoneticPr fontId="1" type="noConversion"/>
  </si>
  <si>
    <t>2008 안주안침공</t>
    <phoneticPr fontId="1" type="noConversion"/>
  </si>
  <si>
    <t>코모로,세네갈,수단,탄자니아,프랑스,리비아아랍자마히리야,미국</t>
    <phoneticPr fontId="1" type="noConversion"/>
  </si>
  <si>
    <t>Anjouan</t>
    <phoneticPr fontId="1" type="noConversion"/>
  </si>
  <si>
    <t>나이지리아,카메룬,차드,니제르,베기에,베냉,캐나다,중국,파키스탄,콜롬비아,이집트,프랑스,이란,이스라엘,러시아,스페인,영국,미국,벨라루스</t>
    <phoneticPr fontId="1" type="noConversion"/>
  </si>
  <si>
    <t>보코하람,안사루,알카에다,탈레반,이라크와레반트의이슬람국가</t>
    <phoneticPr fontId="1" type="noConversion"/>
  </si>
  <si>
    <t>소말리아,부룬디지부티,에티오피아,가나,케냐,나이지리아,세에라리온,우간다,미국,영국,EU</t>
    <phoneticPr fontId="1" type="noConversion"/>
  </si>
  <si>
    <t>알카에다,히즈불이슬람,에리트레아,ISIL</t>
    <phoneticPr fontId="1" type="noConversion"/>
  </si>
  <si>
    <t>국가전환위원회, 카타르, 벨기에, 불가리아, 캐나다, 덴마크,프랑스,그리스,이탈리아,노르웨이,포르투갈,루마니아,스페인,터키,영국,미국,요르단,스웨덴,아랍에미리트,이집트스위스,몰도바</t>
    <phoneticPr fontId="1" type="noConversion"/>
  </si>
  <si>
    <t>리비아아랍자마히리야, 짐바브웨, 벨라루스, 알제리</t>
    <phoneticPr fontId="1" type="noConversion"/>
  </si>
  <si>
    <t>미국,프랑스,요르단,독일,네델란드,UAE,호주,벨기에,바레인,덴마크,모로코,카타르,캐나다</t>
    <phoneticPr fontId="1" type="noConversion"/>
  </si>
  <si>
    <t>시리아아랍공화국,헤즈볼라,러시아,이라크</t>
    <phoneticPr fontId="1" type="noConversion"/>
  </si>
  <si>
    <t>레바논,호주,캐나다,중국,키프로스,체코공화국,이집트프랑스,독일,이란,이탈리아,요르단,네덜란다,러시아,사우디아라비아,한국,스페인,터키,영국,미국</t>
    <phoneticPr fontId="1" type="noConversion"/>
  </si>
  <si>
    <t>사야야알알-샴, Jaysh al-Islam,미래운동,이슬람전선,Tahrir al-Sham, 파타알이슬람, 구라바알-샴, Jund al Sham, 압둘라아잠여단,Osbat al-Ansar,수니파저항위원회,무슬림청소년</t>
    <phoneticPr fontId="1" type="noConversion"/>
  </si>
  <si>
    <t>레바논에서의시리아내전파급</t>
    <phoneticPr fontId="1" type="noConversion"/>
  </si>
  <si>
    <t>북부말리전쟁</t>
    <phoneticPr fontId="1" type="noConversion"/>
  </si>
  <si>
    <t>말리,프랑스,베냉,부키나파소,카보베르데,감비아,가나,기니,기니비사우,아이보리해안,라이베리아,니제르,나이지리아,시에라리온,세네갈,토고,차드,부른디,가봉,남아프리카,르완다,탄자니아,우간다,중국,독일,스웨덴,에스토니아,EU,알제리,앙골라,호주,방글라데시,벨기에,불가리아,캄보디아,캐나다,체코공화국,덴마크,독일,헝가리,아일랜드,이탈리아,인도,일본,모로코,나미비아,네팔,네덜란드,폴란드,포르투갈,루마니아,스페인,타키,우크라이나,아랍에미레이트,영국,미국</t>
    <phoneticPr fontId="1" type="noConversion"/>
  </si>
  <si>
    <t>알카에다,AQIM,나이지리아지하디스크자원봉사자</t>
    <phoneticPr fontId="1" type="noConversion"/>
  </si>
  <si>
    <t>이라크 내전</t>
    <phoneticPr fontId="1" type="noConversion"/>
  </si>
  <si>
    <t>이라크 투르크멘전선, 리와 아부알파달알압바스,이라크공산당, 미국,영국,호주,프랑스,이탈리아,요르단,쿠웨이트,네덜란다,벨기에,터키,캐나다,덴마크,모로코,이란,헤즈볼ㄹ,시리아,이라크쿠르디스탄,PKK,시리아쿠르디스탄</t>
    <phoneticPr fontId="1" type="noConversion"/>
  </si>
  <si>
    <t>ISIL, GMCIR, PCIR, 여러 Ba'athst파벌,안바르부족민병대,자유로운이라크군대,지하드와개혁전선,안사르알이슬람,화이트플래그</t>
    <phoneticPr fontId="1" type="noConversion"/>
  </si>
  <si>
    <t>리비아 내전</t>
    <phoneticPr fontId="1" type="noConversion"/>
  </si>
  <si>
    <t>리비아국군,리비아공군,진탄여단,러시아인PMC JEM, SLM/A-민나위, 이집트, 아랍에미리트, 프랑스,미국, 러시아,사이디아라비아, 차드, 영국, 요르단, 알제리, 벨라루스, 그리스, 리비아해방을위한인민전선,Warshefana민병대</t>
    <phoneticPr fontId="1" type="noConversion"/>
  </si>
  <si>
    <t>ISIL에대한국제군사개입</t>
    <phoneticPr fontId="1" type="noConversion"/>
  </si>
  <si>
    <t>미국,호주,캐나다,벨기에,덴마크,스웨덴,프랑스,독일,이탈리아,노르웨이,터키,네덜란드,요르단,모로코,스페인,영국,이란,알바니아,보스니아헤르체고비나,루마니아,불가리아,크로아티아,키프로스,체코공화국,에스토니아,캐나다,그리스,헝가리,인도,이탈리아,쿠웨이트,레바논,나토,파키스탄,필리핀,싱가포르,러시아,시리아,이란,이라크,헤즈볼라</t>
    <phoneticPr fontId="1" type="noConversion"/>
  </si>
  <si>
    <t>보코하람,윌라야트바르카,WilayatSinai,WilayatKhorasan,WilayatKavkaz,아브시야프,Abnaa ul-Calipha, Tahrir al-Sham, Jund al-Aqsa</t>
    <phoneticPr fontId="1" type="noConversion"/>
  </si>
  <si>
    <t>예멘내전</t>
    <phoneticPr fontId="1" type="noConversion"/>
  </si>
  <si>
    <t>예멘내각, 사우디아라비아,아랍에미리트,세네갈,수단,모로코,카타르,바레인,이집트,쿠웨이트,요르단,미국,프랑스,영국,이탈리아,스페인,스위스,중국,</t>
    <phoneticPr fontId="1" type="noConversion"/>
  </si>
  <si>
    <t>최고정치위원회,이란,헤즈볼라,북한,알카에다,안사르알샤리아</t>
    <phoneticPr fontId="1" type="noConversion"/>
  </si>
  <si>
    <t>마라위위기</t>
    <phoneticPr fontId="1" type="noConversion"/>
  </si>
  <si>
    <t>필리핀공화국,미국,호주,중국,이스라엘</t>
    <phoneticPr fontId="1" type="noConversion"/>
  </si>
  <si>
    <t>동아시아의이슬람국가,아부사야프,Maute그룹,Bangsmoro이슬람자유전투기</t>
    <phoneticPr fontId="1" type="noConversion"/>
  </si>
  <si>
    <t>이라크반란</t>
    <phoneticPr fontId="1" type="noConversion"/>
  </si>
  <si>
    <t>이라크, Rojava, 미국, 영국, 독일, 프랑스, 이탈리아, 이란, 카타르, 이집트, 캐나다, 터키, 네덜란드</t>
    <phoneticPr fontId="1" type="noConversion"/>
  </si>
  <si>
    <t>이슬람국가, 화이트프래그, 이라크바트당</t>
    <phoneticPr fontId="1" type="noConversion"/>
  </si>
  <si>
    <t>2019-20 페르시아만위기</t>
    <phoneticPr fontId="1" type="noConversion"/>
  </si>
  <si>
    <t>미국, 영국, 사우디아라비아,호주,아랍에미리트,바레인,리투아니아,알바니아,쿠웨이트,카타르,일본,이스라엘,이집트</t>
    <phoneticPr fontId="1" type="noConversion"/>
  </si>
  <si>
    <t>이란,후티스,러시아,중국</t>
    <phoneticPr fontId="1" type="noConversion"/>
  </si>
  <si>
    <t>2019.5.5</t>
    <phoneticPr fontId="1" type="noConversion"/>
  </si>
  <si>
    <t>페르스만</t>
    <phoneticPr fontId="1" type="noConversion"/>
  </si>
  <si>
    <t>미국: 병력 50,000
영국: 병력 12,000
일본:  destroyer1, heliopter1, patrol palnes 2</t>
    <phoneticPr fontId="1" type="noConversion"/>
  </si>
  <si>
    <t>사상자및손실_상대국</t>
    <phoneticPr fontId="1" type="noConversion"/>
  </si>
  <si>
    <t>미국
사망:2명 / 사상:115
영국
사망:1명</t>
    <phoneticPr fontId="1" type="noConversion"/>
  </si>
  <si>
    <t>이란
사망:24명 / 사상:15명</t>
    <phoneticPr fontId="1" type="noConversion"/>
  </si>
  <si>
    <t>2017.12.9</t>
    <phoneticPr fontId="1" type="noConversion"/>
  </si>
  <si>
    <t>서부및북부이라크</t>
    <phoneticPr fontId="1" type="noConversion"/>
  </si>
  <si>
    <t>이라크군대: 병력 168,000
미국:병력 5,000명/해병대150명
영국:병력 400</t>
    <phoneticPr fontId="1" type="noConversion"/>
  </si>
  <si>
    <t>이슬람국가:병력 15,500
화이트플래그: 병력 500</t>
    <phoneticPr fontId="1" type="noConversion"/>
  </si>
  <si>
    <t>미국
18명사망</t>
    <phoneticPr fontId="1" type="noConversion"/>
  </si>
  <si>
    <t>1,280명이상체포</t>
    <phoneticPr fontId="1" type="noConversion"/>
  </si>
  <si>
    <t>2017.5.23</t>
    <phoneticPr fontId="1" type="noConversion"/>
  </si>
  <si>
    <t>2017.10.23</t>
    <phoneticPr fontId="1" type="noConversion"/>
  </si>
  <si>
    <t>마라위, 필리핀제도</t>
    <phoneticPr fontId="1" type="noConversion"/>
  </si>
  <si>
    <t>병력 6,500명</t>
    <phoneticPr fontId="1" type="noConversion"/>
  </si>
  <si>
    <t>병력:1,000명</t>
    <phoneticPr fontId="1" type="noConversion"/>
  </si>
  <si>
    <t>168명사망
1,400명이상부상</t>
    <phoneticPr fontId="1" type="noConversion"/>
  </si>
  <si>
    <t>978명사망
12명체포</t>
    <phoneticPr fontId="1" type="noConversion"/>
  </si>
  <si>
    <t>2014.9.16</t>
    <phoneticPr fontId="1" type="noConversion"/>
  </si>
  <si>
    <t>예멘,남부사이디아라비아</t>
    <phoneticPr fontId="1" type="noConversion"/>
  </si>
  <si>
    <t>사우디:병력150,000/전투기100</t>
    <phoneticPr fontId="1" type="noConversion"/>
  </si>
  <si>
    <t>안사르알샤리아:병력6,000</t>
    <phoneticPr fontId="1" type="noConversion"/>
  </si>
  <si>
    <t>사우디:사망1,000
미국:1명사망</t>
    <phoneticPr fontId="1" type="noConversion"/>
  </si>
  <si>
    <t>1,000명사망
1,500명포로</t>
    <phoneticPr fontId="1" type="noConversion"/>
  </si>
  <si>
    <t>2014.6.13</t>
    <phoneticPr fontId="1" type="noConversion"/>
  </si>
  <si>
    <t>이라크,시리아,리비아,나이지리아,아프가니스탄,북코카서스 및 동남아시아</t>
    <phoneticPr fontId="1" type="noConversion"/>
  </si>
  <si>
    <t>미국:병력6,600
호주:병력500
캐나다:병력 1,030
독일:병력 1,200
이탈리아 :병력 1330
러시아:병력4,000
이란:병력 2,000
나이지리아:병력 162,000
카메룬 : 병력 20,000
아프리카연합:병력 8,700</t>
    <phoneticPr fontId="1" type="noConversion"/>
  </si>
  <si>
    <t>ISIL:
이라크-시리아:병력 200,000
리비아 : 6,500
나이지리아 : 7,000
아프가니스탄 : 1,000
필리핀 : 400
알카에다 : 50,000</t>
    <phoneticPr fontId="1" type="noConversion"/>
  </si>
  <si>
    <t>이라크:사망34000, 부상13000
시리아아랍공화국:사망8000
시리아쿠르디스탄:사망11000
이라크쿠르디스탄:사망1500, 부상6000
이집트 : 사망700
차드:사망101
나이지리아:사망48
이란:사망35
미국:사망71,부상74
카메룬:사망6
터키:사망5
니제르:사망9
사우디아라비아:사망3
러시아:사망93
캐나다:사망1
프랑스:사망2
영국:사망3
요르단:사망1</t>
    <phoneticPr fontId="1" type="noConversion"/>
  </si>
  <si>
    <t>이라크</t>
    <phoneticPr fontId="1" type="noConversion"/>
  </si>
  <si>
    <t xml:space="preserve">이라크와레반트이슬람국가
이라크-시리아:사망80000
리비아:사망1500
필리핀:사망974
아프가니스탄:사망300
이집트:사망131
알카에다:사망 298
</t>
    <phoneticPr fontId="1" type="noConversion"/>
  </si>
  <si>
    <t>2014.5.16</t>
    <phoneticPr fontId="1" type="noConversion"/>
  </si>
  <si>
    <t>2020.10.23</t>
    <phoneticPr fontId="1" type="noConversion"/>
  </si>
  <si>
    <t>리비아</t>
    <phoneticPr fontId="1" type="noConversion"/>
  </si>
  <si>
    <t>2013.12.30</t>
    <phoneticPr fontId="1" type="noConversion"/>
  </si>
  <si>
    <t>2017.12.09</t>
    <phoneticPr fontId="1" type="noConversion"/>
  </si>
  <si>
    <t>이라크보안군:병력600,000
각성위원회:병력 30,000
미국:병력5,000
캐나다:병력600
프랑스:병력500
이탈리아:병력500
영국:병력500</t>
    <phoneticPr fontId="1" type="noConversion"/>
  </si>
  <si>
    <t>ISIL:병력30,000
바트당:
Naqshbandi Order의남자군대:병력5000
이라크이슬람군대:10400
SCJL:10000
GMCIR:75000
자유로운이라크군대:병력2500</t>
    <phoneticPr fontId="1" type="noConversion"/>
  </si>
  <si>
    <t>이라크보안군:사망26000/부상28000
Peshmerga:사망1837/부상10546
쿠르키스탄노동자당:사망180
IRGC:사망48
미국:사망57
영국:사망1
캐나다:사망1
독일:사망1</t>
    <phoneticPr fontId="1" type="noConversion"/>
  </si>
  <si>
    <t>ISIL:사망60000</t>
    <phoneticPr fontId="1" type="noConversion"/>
  </si>
  <si>
    <t>2012.1.16</t>
    <phoneticPr fontId="1" type="noConversion"/>
  </si>
  <si>
    <t>북부 말리</t>
    <phoneticPr fontId="1" type="noConversion"/>
  </si>
  <si>
    <t>병력:23564</t>
    <phoneticPr fontId="1" type="noConversion"/>
  </si>
  <si>
    <t>병력1200</t>
    <phoneticPr fontId="1" type="noConversion"/>
  </si>
  <si>
    <t>사망:651</t>
    <phoneticPr fontId="1" type="noConversion"/>
  </si>
  <si>
    <t>사망:740</t>
    <phoneticPr fontId="1" type="noConversion"/>
  </si>
  <si>
    <t>병력:12000</t>
    <phoneticPr fontId="1" type="noConversion"/>
  </si>
  <si>
    <t>병력1500</t>
    <phoneticPr fontId="1" type="noConversion"/>
  </si>
  <si>
    <t>사망61</t>
    <phoneticPr fontId="1" type="noConversion"/>
  </si>
  <si>
    <t>2011.6.17</t>
    <phoneticPr fontId="1" type="noConversion"/>
  </si>
  <si>
    <t>2017.8.28</t>
    <phoneticPr fontId="1" type="noConversion"/>
  </si>
  <si>
    <t>레바논</t>
    <phoneticPr fontId="1" type="noConversion"/>
  </si>
  <si>
    <t xml:space="preserve">SDF:병력:60000
미국:병력600
</t>
    <phoneticPr fontId="1" type="noConversion"/>
  </si>
  <si>
    <t xml:space="preserve">자유시리아:병력20000
이슬람전선:병력40000
터키:병력4000
Ahrar al-Sham :병력20000 </t>
    <phoneticPr fontId="1" type="noConversion"/>
  </si>
  <si>
    <t>사망:85,070</t>
    <phoneticPr fontId="1" type="noConversion"/>
  </si>
  <si>
    <t>사망:13741
미국사망10</t>
    <phoneticPr fontId="1" type="noConversion"/>
  </si>
  <si>
    <t>병력 17,000</t>
    <phoneticPr fontId="1" type="noConversion"/>
  </si>
  <si>
    <t>병력 20,000</t>
    <phoneticPr fontId="1" type="noConversion"/>
  </si>
  <si>
    <t>사망 5904</t>
    <phoneticPr fontId="1" type="noConversion"/>
  </si>
  <si>
    <t>사망 3309</t>
    <phoneticPr fontId="1" type="noConversion"/>
  </si>
  <si>
    <t>자메이카 킹스톤</t>
    <phoneticPr fontId="1" type="noConversion"/>
  </si>
  <si>
    <t>병력 1,000</t>
    <phoneticPr fontId="1" type="noConversion"/>
  </si>
  <si>
    <t>병력 500</t>
    <phoneticPr fontId="1" type="noConversion"/>
  </si>
  <si>
    <t>사망3 /부상58</t>
    <phoneticPr fontId="1" type="noConversion"/>
  </si>
  <si>
    <t>사망26 / 부상25</t>
    <phoneticPr fontId="1" type="noConversion"/>
  </si>
  <si>
    <t>병력 36000
미국 600</t>
    <phoneticPr fontId="1" type="noConversion"/>
  </si>
  <si>
    <t>병력5000</t>
    <phoneticPr fontId="1" type="noConversion"/>
  </si>
  <si>
    <t>사망 8016</t>
    <phoneticPr fontId="1" type="noConversion"/>
  </si>
  <si>
    <t>사망 756 / 부상 367</t>
    <phoneticPr fontId="1" type="noConversion"/>
  </si>
  <si>
    <t>병력 130000</t>
    <phoneticPr fontId="1" type="noConversion"/>
  </si>
  <si>
    <t>사망1957</t>
    <phoneticPr fontId="1" type="noConversion"/>
  </si>
  <si>
    <t>병력 2000</t>
    <phoneticPr fontId="1" type="noConversion"/>
  </si>
  <si>
    <t>사망 5 부상10</t>
    <phoneticPr fontId="1" type="noConversion"/>
  </si>
  <si>
    <t>사하라사막,북아프리카</t>
    <phoneticPr fontId="1" type="noConversion"/>
  </si>
  <si>
    <t>병력 1325</t>
    <phoneticPr fontId="1" type="noConversion"/>
  </si>
  <si>
    <t>병력 4000</t>
    <phoneticPr fontId="1" type="noConversion"/>
  </si>
  <si>
    <t>병력:23250</t>
    <phoneticPr fontId="1" type="noConversion"/>
  </si>
  <si>
    <t>병력12000</t>
    <phoneticPr fontId="1" type="noConversion"/>
  </si>
  <si>
    <t>사망1100</t>
    <phoneticPr fontId="1" type="noConversion"/>
  </si>
  <si>
    <t>사망6000/부상7000</t>
    <phoneticPr fontId="1" type="noConversion"/>
  </si>
  <si>
    <t>병력 260000</t>
    <phoneticPr fontId="1" type="noConversion"/>
  </si>
  <si>
    <t>병력 100000</t>
    <phoneticPr fontId="1" type="noConversion"/>
  </si>
  <si>
    <t>사망395</t>
    <phoneticPr fontId="1" type="noConversion"/>
  </si>
  <si>
    <t>사명 12456</t>
    <phoneticPr fontId="1" type="noConversion"/>
  </si>
  <si>
    <t>병력 618000</t>
    <phoneticPr fontId="1" type="noConversion"/>
  </si>
  <si>
    <t>병력 10000</t>
    <phoneticPr fontId="1" type="noConversion"/>
  </si>
  <si>
    <t>사망 121</t>
    <phoneticPr fontId="1" type="noConversion"/>
  </si>
  <si>
    <t>사망 250</t>
    <phoneticPr fontId="1" type="noConversion"/>
  </si>
  <si>
    <t>병력 3500</t>
    <phoneticPr fontId="1" type="noConversion"/>
  </si>
  <si>
    <t>병력 150</t>
    <phoneticPr fontId="1" type="noConversion"/>
  </si>
  <si>
    <t>사망 68</t>
    <phoneticPr fontId="1" type="noConversion"/>
  </si>
  <si>
    <t>병력 30000</t>
    <phoneticPr fontId="1" type="noConversion"/>
  </si>
  <si>
    <t>사망 1000 / 부상 6000</t>
    <phoneticPr fontId="1" type="noConversion"/>
  </si>
  <si>
    <t>사망 3700</t>
    <phoneticPr fontId="1" type="noConversion"/>
  </si>
  <si>
    <t>2006.6.12</t>
    <phoneticPr fontId="1" type="noConversion"/>
  </si>
  <si>
    <t>2004.4.1</t>
    <phoneticPr fontId="1" type="noConversion"/>
  </si>
  <si>
    <t>아제르바이잔,이란,이라크,터키</t>
    <phoneticPr fontId="1" type="noConversion"/>
  </si>
  <si>
    <t>병력 15000</t>
    <phoneticPr fontId="1" type="noConversion"/>
  </si>
  <si>
    <t>사망 40</t>
    <phoneticPr fontId="1" type="noConversion"/>
  </si>
  <si>
    <t>병력 309000</t>
    <phoneticPr fontId="1" type="noConversion"/>
  </si>
  <si>
    <t>병력 375000</t>
    <phoneticPr fontId="1" type="noConversion"/>
  </si>
  <si>
    <t>병력 40000</t>
    <phoneticPr fontId="1" type="noConversion"/>
  </si>
  <si>
    <t>사망 165</t>
    <phoneticPr fontId="1" type="noConversion"/>
  </si>
  <si>
    <t>사망 83</t>
    <phoneticPr fontId="1" type="noConversion"/>
  </si>
  <si>
    <t>병력_참전국</t>
    <phoneticPr fontId="1" type="noConversion"/>
  </si>
  <si>
    <t>병력_상대국</t>
    <phoneticPr fontId="1" type="noConversion"/>
  </si>
  <si>
    <t>갈등종류</t>
    <phoneticPr fontId="1" type="noConversion"/>
  </si>
  <si>
    <t>테러</t>
    <phoneticPr fontId="1" type="noConversion"/>
  </si>
  <si>
    <t>민족</t>
    <phoneticPr fontId="1" type="noConversion"/>
  </si>
  <si>
    <t>내란</t>
    <phoneticPr fontId="1" type="noConversion"/>
  </si>
  <si>
    <t>마약</t>
    <phoneticPr fontId="1" type="noConversion"/>
  </si>
  <si>
    <t>해적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</si>
</sst>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zoomScale="81" zoomScaleNormal="81" workbookViewId="0">
      <pane ySplit="2" topLeftCell="A3" activePane="bottomLeft" state="frozen"/>
      <selection pane="bottomLeft" activeCell="F10" sqref="F10"/>
    </sheetView>
  </sheetViews>
  <sheetFormatPr defaultRowHeight="13.2" x14ac:dyDescent="0.3"/>
  <cols>
    <col min="1" max="1" width="8.796875" style="2"/>
    <col min="2" max="2" width="10.19921875" style="2" bestFit="1" customWidth="1"/>
    <col min="3" max="3" width="22" style="4" customWidth="1"/>
    <col min="4" max="4" width="7.3984375" style="4" bestFit="1" customWidth="1"/>
    <col min="5" max="5" width="25.19921875" style="4" customWidth="1"/>
    <col min="6" max="6" width="33.69921875" style="2" customWidth="1"/>
    <col min="7" max="7" width="29.69921875" style="2" customWidth="1"/>
    <col min="8" max="8" width="8.796875" style="2"/>
    <col min="9" max="9" width="25.796875" style="2" bestFit="1" customWidth="1"/>
    <col min="10" max="10" width="9.5" style="2" bestFit="1" customWidth="1"/>
    <col min="11" max="11" width="21.5" style="2" customWidth="1"/>
    <col min="12" max="12" width="9.5" style="2" bestFit="1" customWidth="1"/>
    <col min="13" max="13" width="17.296875" style="2" customWidth="1"/>
    <col min="14" max="14" width="16.296875" style="2" customWidth="1"/>
    <col min="15" max="16384" width="8.796875" style="2"/>
  </cols>
  <sheetData>
    <row r="2" spans="1:15" s="1" customFormat="1" x14ac:dyDescent="0.3">
      <c r="A2" s="1" t="s">
        <v>0</v>
      </c>
      <c r="B2" s="1" t="s">
        <v>1</v>
      </c>
      <c r="C2" s="1" t="s">
        <v>2</v>
      </c>
      <c r="D2" s="1" t="s">
        <v>262</v>
      </c>
      <c r="E2" s="1" t="s">
        <v>10</v>
      </c>
      <c r="F2" s="1" t="s">
        <v>8</v>
      </c>
      <c r="G2" s="1" t="s">
        <v>9</v>
      </c>
      <c r="H2" s="1" t="s">
        <v>3</v>
      </c>
      <c r="I2" s="1" t="s">
        <v>77</v>
      </c>
      <c r="J2" s="1" t="s">
        <v>260</v>
      </c>
      <c r="K2" s="1" t="s">
        <v>78</v>
      </c>
      <c r="L2" s="1" t="s">
        <v>261</v>
      </c>
      <c r="M2" s="1" t="s">
        <v>80</v>
      </c>
      <c r="N2" s="1" t="s">
        <v>158</v>
      </c>
    </row>
    <row r="3" spans="1:15" x14ac:dyDescent="0.3">
      <c r="A3" s="1">
        <v>2001.9</v>
      </c>
      <c r="B3" s="1">
        <v>2003.3</v>
      </c>
      <c r="C3" s="4" t="s">
        <v>61</v>
      </c>
      <c r="D3" s="4" t="s">
        <v>264</v>
      </c>
      <c r="E3" s="4" t="s">
        <v>75</v>
      </c>
      <c r="F3" s="1" t="s">
        <v>62</v>
      </c>
      <c r="G3" s="1" t="s">
        <v>65</v>
      </c>
      <c r="H3" s="1"/>
      <c r="I3" s="2" t="s">
        <v>76</v>
      </c>
      <c r="J3" s="2">
        <v>70000</v>
      </c>
      <c r="K3" s="2" t="s">
        <v>79</v>
      </c>
      <c r="L3" s="2">
        <v>1000</v>
      </c>
      <c r="M3" s="2" t="s">
        <v>81</v>
      </c>
      <c r="N3" s="2" t="s">
        <v>82</v>
      </c>
    </row>
    <row r="4" spans="1:15" x14ac:dyDescent="0.3">
      <c r="A4" s="1" t="s">
        <v>83</v>
      </c>
      <c r="B4" s="1" t="s">
        <v>84</v>
      </c>
      <c r="C4" s="4" t="s">
        <v>63</v>
      </c>
      <c r="D4" s="4" t="s">
        <v>263</v>
      </c>
      <c r="E4" s="4" t="s">
        <v>85</v>
      </c>
      <c r="F4" s="1" t="s">
        <v>64</v>
      </c>
      <c r="G4" s="1"/>
      <c r="H4" s="1"/>
    </row>
    <row r="5" spans="1:15" x14ac:dyDescent="0.3">
      <c r="A5" s="1" t="s">
        <v>86</v>
      </c>
      <c r="B5" s="1" t="s">
        <v>87</v>
      </c>
      <c r="C5" s="4" t="s">
        <v>66</v>
      </c>
      <c r="D5" s="4" t="s">
        <v>263</v>
      </c>
      <c r="E5" s="4" t="s">
        <v>88</v>
      </c>
      <c r="F5" s="1" t="s">
        <v>67</v>
      </c>
      <c r="G5" s="1" t="s">
        <v>68</v>
      </c>
      <c r="H5" s="1"/>
      <c r="I5" s="2" t="s">
        <v>89</v>
      </c>
      <c r="J5" s="2">
        <f>500+110000</f>
        <v>110500</v>
      </c>
      <c r="K5" s="2">
        <v>5300</v>
      </c>
      <c r="L5" s="2">
        <v>5300</v>
      </c>
      <c r="M5" s="2" t="s">
        <v>90</v>
      </c>
    </row>
    <row r="6" spans="1:15" x14ac:dyDescent="0.3">
      <c r="A6" s="1" t="s">
        <v>91</v>
      </c>
      <c r="B6" s="1" t="s">
        <v>84</v>
      </c>
      <c r="C6" s="4" t="s">
        <v>69</v>
      </c>
      <c r="D6" s="4" t="s">
        <v>263</v>
      </c>
      <c r="E6" s="4" t="s">
        <v>92</v>
      </c>
      <c r="F6" s="1" t="s">
        <v>70</v>
      </c>
      <c r="G6" s="1" t="s">
        <v>71</v>
      </c>
      <c r="H6" s="1"/>
      <c r="I6" s="2" t="s">
        <v>93</v>
      </c>
      <c r="J6" s="2">
        <v>500</v>
      </c>
      <c r="M6" s="2" t="s">
        <v>94</v>
      </c>
      <c r="N6" s="2" t="s">
        <v>95</v>
      </c>
    </row>
    <row r="7" spans="1:15" ht="79.2" x14ac:dyDescent="0.3">
      <c r="A7" s="1">
        <v>2006</v>
      </c>
      <c r="B7" s="1" t="s">
        <v>84</v>
      </c>
      <c r="C7" s="4" t="s">
        <v>72</v>
      </c>
      <c r="D7" s="4" t="s">
        <v>263</v>
      </c>
      <c r="E7" s="4" t="s">
        <v>96</v>
      </c>
      <c r="F7" s="1" t="s">
        <v>73</v>
      </c>
      <c r="G7" s="1" t="s">
        <v>74</v>
      </c>
      <c r="H7" s="1"/>
      <c r="I7" s="2" t="s">
        <v>97</v>
      </c>
      <c r="J7" s="2">
        <v>352000</v>
      </c>
      <c r="K7" s="2" t="s">
        <v>98</v>
      </c>
      <c r="L7" s="2">
        <f>60000+4000</f>
        <v>64000</v>
      </c>
      <c r="M7" s="3" t="s">
        <v>99</v>
      </c>
      <c r="N7" s="3" t="s">
        <v>100</v>
      </c>
      <c r="O7" s="3"/>
    </row>
    <row r="8" spans="1:15" x14ac:dyDescent="0.3">
      <c r="A8" s="2" t="s">
        <v>5</v>
      </c>
      <c r="B8" s="2" t="s">
        <v>6</v>
      </c>
      <c r="C8" s="4" t="s">
        <v>7</v>
      </c>
      <c r="D8" s="4" t="s">
        <v>263</v>
      </c>
      <c r="E8" s="4" t="s">
        <v>11</v>
      </c>
      <c r="F8" s="2" t="s">
        <v>101</v>
      </c>
      <c r="G8" s="2" t="s">
        <v>102</v>
      </c>
      <c r="M8" s="2" t="s">
        <v>255</v>
      </c>
      <c r="N8" s="2" t="s">
        <v>256</v>
      </c>
    </row>
    <row r="9" spans="1:15" x14ac:dyDescent="0.3">
      <c r="A9" s="2" t="s">
        <v>251</v>
      </c>
      <c r="B9" s="2">
        <v>2015.8</v>
      </c>
      <c r="C9" s="4" t="s">
        <v>103</v>
      </c>
      <c r="D9" s="4" t="s">
        <v>264</v>
      </c>
      <c r="E9" s="4" t="s">
        <v>252</v>
      </c>
      <c r="F9" s="2" t="s">
        <v>105</v>
      </c>
      <c r="G9" s="2" t="s">
        <v>104</v>
      </c>
      <c r="I9" s="2" t="s">
        <v>227</v>
      </c>
      <c r="J9" s="2">
        <v>2000</v>
      </c>
      <c r="K9" s="2" t="s">
        <v>253</v>
      </c>
      <c r="L9" s="2">
        <v>15000</v>
      </c>
      <c r="M9" s="2" t="s">
        <v>254</v>
      </c>
    </row>
    <row r="10" spans="1:15" x14ac:dyDescent="0.3">
      <c r="A10" s="2" t="s">
        <v>14</v>
      </c>
      <c r="B10" s="2" t="s">
        <v>15</v>
      </c>
      <c r="C10" s="4" t="s">
        <v>12</v>
      </c>
      <c r="D10" s="4" t="s">
        <v>265</v>
      </c>
      <c r="E10" s="4" t="s">
        <v>13</v>
      </c>
      <c r="F10" s="2" t="s">
        <v>106</v>
      </c>
      <c r="G10" s="2" t="s">
        <v>107</v>
      </c>
      <c r="I10" s="2" t="s">
        <v>247</v>
      </c>
      <c r="J10" s="2">
        <v>30000</v>
      </c>
      <c r="K10" s="2" t="s">
        <v>227</v>
      </c>
      <c r="L10" s="2">
        <v>2000</v>
      </c>
      <c r="M10" s="2" t="s">
        <v>248</v>
      </c>
      <c r="N10" s="2" t="s">
        <v>249</v>
      </c>
    </row>
    <row r="11" spans="1:15" x14ac:dyDescent="0.3">
      <c r="A11" s="2" t="s">
        <v>16</v>
      </c>
      <c r="B11" s="2" t="s">
        <v>4</v>
      </c>
      <c r="C11" s="4" t="s">
        <v>17</v>
      </c>
      <c r="D11" s="4" t="s">
        <v>265</v>
      </c>
      <c r="E11" s="4" t="s">
        <v>18</v>
      </c>
      <c r="F11" s="2" t="s">
        <v>19</v>
      </c>
      <c r="G11" s="2" t="s">
        <v>108</v>
      </c>
      <c r="I11" s="2" t="s">
        <v>244</v>
      </c>
      <c r="J11" s="2">
        <v>3500</v>
      </c>
      <c r="K11" s="2" t="s">
        <v>245</v>
      </c>
      <c r="L11" s="2">
        <v>150</v>
      </c>
      <c r="N11" s="2" t="s">
        <v>246</v>
      </c>
    </row>
    <row r="12" spans="1:15" x14ac:dyDescent="0.3">
      <c r="A12" s="2" t="s">
        <v>22</v>
      </c>
      <c r="B12" s="2" t="s">
        <v>4</v>
      </c>
      <c r="C12" s="4" t="s">
        <v>20</v>
      </c>
      <c r="D12" s="4" t="s">
        <v>263</v>
      </c>
      <c r="E12" s="4" t="s">
        <v>21</v>
      </c>
      <c r="F12" s="2" t="s">
        <v>24</v>
      </c>
      <c r="G12" s="2" t="s">
        <v>23</v>
      </c>
      <c r="I12" s="2" t="s">
        <v>257</v>
      </c>
      <c r="J12" s="2">
        <v>40000</v>
      </c>
      <c r="K12" s="2" t="s">
        <v>253</v>
      </c>
      <c r="L12" s="2">
        <v>15000</v>
      </c>
      <c r="M12" s="2" t="s">
        <v>258</v>
      </c>
      <c r="N12" s="2" t="s">
        <v>259</v>
      </c>
    </row>
    <row r="13" spans="1:15" x14ac:dyDescent="0.3">
      <c r="A13" s="2" t="s">
        <v>250</v>
      </c>
      <c r="B13" s="2" t="s">
        <v>25</v>
      </c>
      <c r="C13" s="4" t="s">
        <v>109</v>
      </c>
      <c r="D13" s="4" t="s">
        <v>263</v>
      </c>
      <c r="E13" s="4" t="s">
        <v>26</v>
      </c>
      <c r="F13" s="2" t="s">
        <v>27</v>
      </c>
      <c r="G13" s="2" t="s">
        <v>110</v>
      </c>
      <c r="I13" s="2" t="s">
        <v>241</v>
      </c>
      <c r="J13" s="2">
        <v>10000</v>
      </c>
      <c r="K13" s="2" t="s">
        <v>218</v>
      </c>
      <c r="L13" s="2">
        <v>500</v>
      </c>
      <c r="M13" s="2" t="s">
        <v>242</v>
      </c>
      <c r="N13" s="2" t="s">
        <v>243</v>
      </c>
    </row>
    <row r="14" spans="1:15" x14ac:dyDescent="0.3">
      <c r="A14" s="2" t="s">
        <v>29</v>
      </c>
      <c r="B14" s="2" t="s">
        <v>30</v>
      </c>
      <c r="C14" s="4" t="s">
        <v>28</v>
      </c>
      <c r="D14" s="4" t="s">
        <v>265</v>
      </c>
      <c r="E14" s="4" t="s">
        <v>11</v>
      </c>
      <c r="F14" s="2" t="s">
        <v>111</v>
      </c>
      <c r="G14" s="2" t="s">
        <v>112</v>
      </c>
      <c r="I14" s="2" t="s">
        <v>240</v>
      </c>
      <c r="J14" s="2">
        <v>618000</v>
      </c>
      <c r="K14" s="2" t="s">
        <v>225</v>
      </c>
      <c r="L14" s="2">
        <v>130000</v>
      </c>
    </row>
    <row r="15" spans="1:15" x14ac:dyDescent="0.3">
      <c r="A15" s="2" t="s">
        <v>33</v>
      </c>
      <c r="B15" s="2" t="s">
        <v>4</v>
      </c>
      <c r="C15" s="4" t="s">
        <v>31</v>
      </c>
      <c r="D15" s="4" t="s">
        <v>266</v>
      </c>
      <c r="E15" s="4" t="s">
        <v>34</v>
      </c>
      <c r="F15" s="2" t="s">
        <v>32</v>
      </c>
      <c r="G15" s="2" t="s">
        <v>113</v>
      </c>
      <c r="I15" s="2" t="s">
        <v>236</v>
      </c>
      <c r="J15" s="2">
        <v>260000</v>
      </c>
      <c r="K15" s="2" t="s">
        <v>237</v>
      </c>
      <c r="L15" s="2">
        <v>100000</v>
      </c>
      <c r="M15" s="2" t="s">
        <v>238</v>
      </c>
      <c r="N15" s="2" t="s">
        <v>239</v>
      </c>
    </row>
    <row r="16" spans="1:15" x14ac:dyDescent="0.3">
      <c r="A16" s="2" t="s">
        <v>37</v>
      </c>
      <c r="B16" s="2" t="s">
        <v>38</v>
      </c>
      <c r="C16" s="4" t="s">
        <v>35</v>
      </c>
      <c r="D16" s="4" t="s">
        <v>267</v>
      </c>
      <c r="E16" s="4" t="s">
        <v>36</v>
      </c>
      <c r="F16" s="2" t="s">
        <v>114</v>
      </c>
      <c r="G16" s="2" t="s">
        <v>115</v>
      </c>
      <c r="I16" s="2" t="s">
        <v>232</v>
      </c>
      <c r="J16" s="2">
        <v>23250</v>
      </c>
      <c r="K16" s="2" t="s">
        <v>233</v>
      </c>
      <c r="L16" s="2">
        <v>12000</v>
      </c>
      <c r="M16" s="2" t="s">
        <v>234</v>
      </c>
      <c r="N16" s="2" t="s">
        <v>235</v>
      </c>
    </row>
    <row r="17" spans="1:14" x14ac:dyDescent="0.3">
      <c r="A17" s="2" t="s">
        <v>40</v>
      </c>
      <c r="B17" s="2" t="s">
        <v>4</v>
      </c>
      <c r="C17" s="4" t="s">
        <v>39</v>
      </c>
      <c r="D17" s="4" t="s">
        <v>263</v>
      </c>
      <c r="E17" s="4" t="s">
        <v>229</v>
      </c>
      <c r="F17" s="2" t="s">
        <v>116</v>
      </c>
      <c r="G17" s="2" t="s">
        <v>117</v>
      </c>
      <c r="I17" s="2" t="s">
        <v>230</v>
      </c>
      <c r="J17" s="2">
        <v>1325</v>
      </c>
      <c r="K17" s="2" t="s">
        <v>231</v>
      </c>
      <c r="L17" s="2">
        <v>4000</v>
      </c>
    </row>
    <row r="18" spans="1:14" x14ac:dyDescent="0.3">
      <c r="A18" s="2" t="s">
        <v>42</v>
      </c>
      <c r="B18" s="2" t="s">
        <v>4</v>
      </c>
      <c r="C18" s="4" t="s">
        <v>118</v>
      </c>
      <c r="D18" s="4" t="s">
        <v>265</v>
      </c>
      <c r="E18" s="4" t="s">
        <v>41</v>
      </c>
      <c r="F18" s="2" t="s">
        <v>119</v>
      </c>
      <c r="G18" s="2" t="s">
        <v>120</v>
      </c>
      <c r="I18" s="2" t="s">
        <v>227</v>
      </c>
      <c r="J18" s="2">
        <v>2000</v>
      </c>
      <c r="K18" s="2" t="s">
        <v>218</v>
      </c>
      <c r="L18" s="2">
        <v>500</v>
      </c>
      <c r="N18" s="2" t="s">
        <v>228</v>
      </c>
    </row>
    <row r="19" spans="1:14" x14ac:dyDescent="0.3">
      <c r="A19" s="2" t="s">
        <v>45</v>
      </c>
      <c r="B19" s="2" t="s">
        <v>4</v>
      </c>
      <c r="C19" s="4" t="s">
        <v>43</v>
      </c>
      <c r="D19" s="4" t="s">
        <v>265</v>
      </c>
      <c r="E19" s="4" t="s">
        <v>44</v>
      </c>
      <c r="F19" s="2" t="s">
        <v>121</v>
      </c>
      <c r="G19" s="2" t="s">
        <v>122</v>
      </c>
      <c r="I19" s="2" t="s">
        <v>225</v>
      </c>
      <c r="J19" s="2">
        <v>130000</v>
      </c>
      <c r="N19" s="2" t="s">
        <v>226</v>
      </c>
    </row>
    <row r="20" spans="1:14" ht="26.4" x14ac:dyDescent="0.3">
      <c r="A20" s="2" t="s">
        <v>47</v>
      </c>
      <c r="B20" s="2" t="s">
        <v>4</v>
      </c>
      <c r="C20" s="4" t="s">
        <v>46</v>
      </c>
      <c r="D20" s="4" t="s">
        <v>267</v>
      </c>
      <c r="E20" s="4" t="s">
        <v>48</v>
      </c>
      <c r="F20" s="2" t="s">
        <v>123</v>
      </c>
      <c r="G20" s="2" t="s">
        <v>124</v>
      </c>
      <c r="I20" s="3" t="s">
        <v>221</v>
      </c>
      <c r="J20" s="3">
        <f>36000+600</f>
        <v>36600</v>
      </c>
      <c r="K20" s="2" t="s">
        <v>222</v>
      </c>
      <c r="L20" s="2">
        <v>5000</v>
      </c>
      <c r="M20" s="2" t="s">
        <v>224</v>
      </c>
      <c r="N20" s="2" t="s">
        <v>223</v>
      </c>
    </row>
    <row r="21" spans="1:14" x14ac:dyDescent="0.3">
      <c r="A21" s="2" t="s">
        <v>52</v>
      </c>
      <c r="B21" s="2" t="s">
        <v>53</v>
      </c>
      <c r="C21" s="4" t="s">
        <v>49</v>
      </c>
      <c r="D21" s="4" t="s">
        <v>266</v>
      </c>
      <c r="E21" s="4" t="s">
        <v>216</v>
      </c>
      <c r="F21" s="2" t="s">
        <v>50</v>
      </c>
      <c r="G21" s="2" t="s">
        <v>51</v>
      </c>
      <c r="I21" s="2" t="s">
        <v>217</v>
      </c>
      <c r="J21" s="2">
        <v>1000</v>
      </c>
      <c r="K21" s="2" t="s">
        <v>218</v>
      </c>
      <c r="L21" s="2">
        <v>500</v>
      </c>
      <c r="M21" s="2" t="s">
        <v>219</v>
      </c>
      <c r="N21" s="2" t="s">
        <v>220</v>
      </c>
    </row>
    <row r="22" spans="1:14" x14ac:dyDescent="0.3">
      <c r="A22" s="2" t="s">
        <v>55</v>
      </c>
      <c r="B22" s="2" t="s">
        <v>56</v>
      </c>
      <c r="C22" s="4" t="s">
        <v>54</v>
      </c>
      <c r="D22" s="4" t="s">
        <v>265</v>
      </c>
      <c r="E22" s="4" t="s">
        <v>57</v>
      </c>
      <c r="F22" s="2" t="s">
        <v>125</v>
      </c>
      <c r="G22" s="2" t="s">
        <v>126</v>
      </c>
      <c r="I22" s="2" t="s">
        <v>212</v>
      </c>
      <c r="J22" s="2">
        <v>17000</v>
      </c>
      <c r="K22" s="2" t="s">
        <v>213</v>
      </c>
      <c r="L22" s="2">
        <v>20000</v>
      </c>
      <c r="M22" s="2" t="s">
        <v>214</v>
      </c>
      <c r="N22" s="2" t="s">
        <v>215</v>
      </c>
    </row>
    <row r="23" spans="1:14" ht="52.8" x14ac:dyDescent="0.3">
      <c r="A23" s="2" t="s">
        <v>59</v>
      </c>
      <c r="B23" s="2" t="s">
        <v>4</v>
      </c>
      <c r="C23" s="4" t="s">
        <v>58</v>
      </c>
      <c r="D23" s="4" t="s">
        <v>265</v>
      </c>
      <c r="E23" s="4" t="s">
        <v>60</v>
      </c>
      <c r="F23" s="2" t="s">
        <v>127</v>
      </c>
      <c r="G23" s="2" t="s">
        <v>128</v>
      </c>
      <c r="I23" s="3" t="s">
        <v>208</v>
      </c>
      <c r="J23" s="3">
        <f>60000+600</f>
        <v>60600</v>
      </c>
      <c r="K23" s="3" t="s">
        <v>209</v>
      </c>
      <c r="L23" s="3">
        <f>20000+40000+4000+20000</f>
        <v>84000</v>
      </c>
      <c r="M23" s="2" t="s">
        <v>210</v>
      </c>
      <c r="N23" s="3" t="s">
        <v>211</v>
      </c>
    </row>
    <row r="24" spans="1:14" x14ac:dyDescent="0.3">
      <c r="A24" s="2" t="s">
        <v>205</v>
      </c>
      <c r="B24" s="2" t="s">
        <v>206</v>
      </c>
      <c r="C24" s="4" t="s">
        <v>131</v>
      </c>
      <c r="D24" s="4" t="s">
        <v>265</v>
      </c>
      <c r="E24" s="2" t="s">
        <v>207</v>
      </c>
      <c r="F24" s="4" t="s">
        <v>129</v>
      </c>
      <c r="G24" s="2" t="s">
        <v>130</v>
      </c>
      <c r="I24" s="2" t="s">
        <v>202</v>
      </c>
      <c r="J24" s="2">
        <v>12000</v>
      </c>
      <c r="K24" s="2" t="s">
        <v>203</v>
      </c>
      <c r="L24" s="2">
        <v>1500</v>
      </c>
      <c r="M24" s="2" t="s">
        <v>204</v>
      </c>
    </row>
    <row r="25" spans="1:14" x14ac:dyDescent="0.3">
      <c r="A25" s="2" t="s">
        <v>196</v>
      </c>
      <c r="B25" s="2" t="s">
        <v>84</v>
      </c>
      <c r="C25" s="4" t="s">
        <v>132</v>
      </c>
      <c r="D25" s="4" t="s">
        <v>263</v>
      </c>
      <c r="E25" s="4" t="s">
        <v>197</v>
      </c>
      <c r="F25" s="2" t="s">
        <v>133</v>
      </c>
      <c r="G25" s="2" t="s">
        <v>134</v>
      </c>
      <c r="I25" s="2" t="s">
        <v>198</v>
      </c>
      <c r="J25" s="2">
        <v>23564</v>
      </c>
      <c r="K25" s="2" t="s">
        <v>199</v>
      </c>
      <c r="L25" s="2">
        <v>1200</v>
      </c>
      <c r="M25" s="2" t="s">
        <v>200</v>
      </c>
      <c r="N25" s="2" t="s">
        <v>201</v>
      </c>
    </row>
    <row r="26" spans="1:14" ht="145.19999999999999" x14ac:dyDescent="0.3">
      <c r="A26" s="2" t="s">
        <v>190</v>
      </c>
      <c r="B26" s="2" t="s">
        <v>191</v>
      </c>
      <c r="C26" s="4" t="s">
        <v>135</v>
      </c>
      <c r="D26" s="4" t="s">
        <v>265</v>
      </c>
      <c r="E26" s="4" t="s">
        <v>185</v>
      </c>
      <c r="F26" s="2" t="s">
        <v>136</v>
      </c>
      <c r="G26" s="2" t="s">
        <v>137</v>
      </c>
      <c r="I26" s="3" t="s">
        <v>192</v>
      </c>
      <c r="J26" s="3">
        <f>600000+30000+5000+600+500+500+500</f>
        <v>637100</v>
      </c>
      <c r="K26" s="3" t="s">
        <v>193</v>
      </c>
      <c r="L26" s="3">
        <f>30000+5000+10400+10000+75000+2500</f>
        <v>132900</v>
      </c>
      <c r="M26" s="3" t="s">
        <v>194</v>
      </c>
      <c r="N26" s="2" t="s">
        <v>195</v>
      </c>
    </row>
    <row r="27" spans="1:14" x14ac:dyDescent="0.3">
      <c r="A27" s="2" t="s">
        <v>187</v>
      </c>
      <c r="B27" s="2" t="s">
        <v>188</v>
      </c>
      <c r="C27" s="4" t="s">
        <v>138</v>
      </c>
      <c r="D27" s="4" t="s">
        <v>265</v>
      </c>
      <c r="E27" s="4" t="s">
        <v>189</v>
      </c>
      <c r="F27" s="2" t="s">
        <v>139</v>
      </c>
    </row>
    <row r="28" spans="1:14" ht="290.39999999999998" x14ac:dyDescent="0.3">
      <c r="A28" s="2" t="s">
        <v>180</v>
      </c>
      <c r="B28" s="2" t="s">
        <v>84</v>
      </c>
      <c r="C28" s="4" t="s">
        <v>140</v>
      </c>
      <c r="D28" s="4" t="s">
        <v>263</v>
      </c>
      <c r="E28" s="4" t="s">
        <v>181</v>
      </c>
      <c r="F28" s="2" t="s">
        <v>141</v>
      </c>
      <c r="G28" s="2" t="s">
        <v>142</v>
      </c>
      <c r="I28" s="3" t="s">
        <v>182</v>
      </c>
      <c r="J28" s="3">
        <f>6600+500+1030+1200+1330+4000+2000+162000+20000+8700</f>
        <v>207360</v>
      </c>
      <c r="K28" s="3" t="s">
        <v>183</v>
      </c>
      <c r="L28" s="3">
        <f>200000+6500+7000+1000+400+50000</f>
        <v>264900</v>
      </c>
      <c r="M28" s="3" t="s">
        <v>184</v>
      </c>
      <c r="N28" s="3" t="s">
        <v>186</v>
      </c>
    </row>
    <row r="29" spans="1:14" ht="26.4" x14ac:dyDescent="0.3">
      <c r="A29" s="2" t="s">
        <v>174</v>
      </c>
      <c r="B29" s="2" t="s">
        <v>84</v>
      </c>
      <c r="C29" s="4" t="s">
        <v>143</v>
      </c>
      <c r="D29" s="4" t="s">
        <v>265</v>
      </c>
      <c r="E29" s="4" t="s">
        <v>175</v>
      </c>
      <c r="F29" s="2" t="s">
        <v>144</v>
      </c>
      <c r="G29" s="2" t="s">
        <v>145</v>
      </c>
      <c r="I29" s="2" t="s">
        <v>176</v>
      </c>
      <c r="J29" s="2">
        <f>150000</f>
        <v>150000</v>
      </c>
      <c r="K29" s="2" t="s">
        <v>177</v>
      </c>
      <c r="L29" s="2">
        <v>6000</v>
      </c>
      <c r="M29" s="3" t="s">
        <v>178</v>
      </c>
      <c r="N29" s="3" t="s">
        <v>179</v>
      </c>
    </row>
    <row r="30" spans="1:14" ht="26.4" x14ac:dyDescent="0.3">
      <c r="A30" s="2" t="s">
        <v>167</v>
      </c>
      <c r="B30" s="2" t="s">
        <v>168</v>
      </c>
      <c r="C30" s="4" t="s">
        <v>146</v>
      </c>
      <c r="D30" s="4" t="s">
        <v>263</v>
      </c>
      <c r="E30" s="4" t="s">
        <v>169</v>
      </c>
      <c r="F30" s="2" t="s">
        <v>147</v>
      </c>
      <c r="G30" s="2" t="s">
        <v>148</v>
      </c>
      <c r="I30" s="2" t="s">
        <v>170</v>
      </c>
      <c r="J30" s="2">
        <v>6500</v>
      </c>
      <c r="K30" s="2" t="s">
        <v>171</v>
      </c>
      <c r="L30" s="2">
        <v>1000</v>
      </c>
      <c r="M30" s="3" t="s">
        <v>172</v>
      </c>
      <c r="N30" s="3" t="s">
        <v>173</v>
      </c>
    </row>
    <row r="31" spans="1:14" ht="39.6" x14ac:dyDescent="0.3">
      <c r="A31" s="2" t="s">
        <v>161</v>
      </c>
      <c r="B31" s="2" t="s">
        <v>84</v>
      </c>
      <c r="C31" s="4" t="s">
        <v>149</v>
      </c>
      <c r="D31" s="4" t="s">
        <v>265</v>
      </c>
      <c r="E31" s="4" t="s">
        <v>162</v>
      </c>
      <c r="F31" s="2" t="s">
        <v>150</v>
      </c>
      <c r="G31" s="2" t="s">
        <v>151</v>
      </c>
      <c r="I31" s="3" t="s">
        <v>163</v>
      </c>
      <c r="J31" s="3">
        <f>168000+5000+400</f>
        <v>173400</v>
      </c>
      <c r="K31" s="3" t="s">
        <v>164</v>
      </c>
      <c r="L31" s="3">
        <f>15500</f>
        <v>15500</v>
      </c>
      <c r="M31" s="3" t="s">
        <v>165</v>
      </c>
      <c r="N31" s="2" t="s">
        <v>166</v>
      </c>
    </row>
    <row r="32" spans="1:14" ht="52.8" x14ac:dyDescent="0.3">
      <c r="A32" s="2" t="s">
        <v>155</v>
      </c>
      <c r="B32" s="2" t="s">
        <v>84</v>
      </c>
      <c r="C32" s="4" t="s">
        <v>152</v>
      </c>
      <c r="D32" s="4" t="s">
        <v>264</v>
      </c>
      <c r="E32" s="4" t="s">
        <v>156</v>
      </c>
      <c r="F32" s="2" t="s">
        <v>153</v>
      </c>
      <c r="G32" s="2" t="s">
        <v>154</v>
      </c>
      <c r="I32" s="3" t="s">
        <v>157</v>
      </c>
      <c r="J32" s="3">
        <f>50000+12000</f>
        <v>62000</v>
      </c>
      <c r="M32" s="3" t="s">
        <v>159</v>
      </c>
      <c r="N32" s="3" t="s">
        <v>160</v>
      </c>
    </row>
  </sheetData>
  <autoFilter ref="B2:N32" xr:uid="{8981B2AA-3F45-4890-9FBA-181F77E4B2DE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2021-03-31T01:14:36Z</dcterms:modified>
</cp:coreProperties>
</file>