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<sst xmlns="http://schemas.openxmlformats.org/spreadsheetml/2006/main" count="57" uniqueCount="31">
  <si>
    <t xml:space="preserve">NOM</t>
  </si>
  <si>
    <t xml:space="preserve">PRENOM</t>
  </si>
  <si>
    <t xml:space="preserve">GROUPE</t>
  </si>
  <si>
    <t xml:space="preserve">NOTE / 20</t>
  </si>
  <si>
    <t xml:space="preserve">QCM1</t>
  </si>
  <si>
    <t xml:space="preserve">(poids)</t>
  </si>
  <si>
    <t xml:space="preserve">QCM2</t>
  </si>
  <si>
    <t xml:space="preserve">Exam</t>
  </si>
  <si>
    <t xml:space="preserve">Partiel</t>
  </si>
  <si>
    <t xml:space="preserve">Rang</t>
  </si>
  <si>
    <t xml:space="preserve">Moyenne Réelle</t>
  </si>
  <si>
    <t xml:space="preserve">Moyenne Finale</t>
  </si>
  <si>
    <t xml:space="preserve">QCMs</t>
  </si>
  <si>
    <t xml:space="preserve">RetroQCMs</t>
  </si>
  <si>
    <t xml:space="preserve">Moyenne</t>
  </si>
  <si>
    <t xml:space="preserve">Médiane</t>
  </si>
  <si>
    <t xml:space="preserve">Ecart Type</t>
  </si>
  <si>
    <t xml:space="preserve">Ecart Type Relatif</t>
  </si>
  <si>
    <t xml:space="preserve">Note minimale</t>
  </si>
  <si>
    <t xml:space="preserve">Note maximale</t>
  </si>
  <si>
    <t xml:space="preserve">Notes ≥ 15</t>
  </si>
  <si>
    <t xml:space="preserve">Notes ≥ 10</t>
  </si>
  <si>
    <t xml:space="preserve">Notes &lt; 10</t>
  </si>
  <si>
    <t xml:space="preserve">Notes &lt; 6</t>
  </si>
  <si>
    <t xml:space="preserve">Notes = 0</t>
  </si>
  <si>
    <t xml:space="preserve">Nb Etd</t>
  </si>
  <si>
    <t xml:space="preserve">% Notes ≥ 15</t>
  </si>
  <si>
    <t xml:space="preserve">% Notes ≥ 10</t>
  </si>
  <si>
    <t xml:space="preserve">% Notes &lt; 10</t>
  </si>
  <si>
    <t xml:space="preserve">% Notes &lt; 6</t>
  </si>
  <si>
    <t xml:space="preserve">% Notes = 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</si>
</sst>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10D0C"/>
      <name val="Calibri"/>
      <family val="2"/>
      <charset val="1"/>
    </font>
    <font>
      <sz val="11"/>
      <color rgb="FFFF860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FFFFD7"/>
      </patternFill>
    </fill>
    <fill>
      <patternFill patternType="solid">
        <fgColor rgb="FFFFFFD7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5" fillId="3" borderId="1" applyFont="true" applyBorder="true" applyAlignment="true" applyProtection="false">
      <alignment horizontal="center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y_Warn_1" xfId="20"/>
    <cellStyle name="My_Warn_2" xfId="21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F10D0C"/>
        <sz val="11"/>
        <u val="none"/>
      </font>
      <numFmt numFmtId="164" formatCode="General"/>
      <fill>
        <patternFill>
          <bgColor rgb="FFFFD7D7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2"/>
        <b val="0"/>
        <i val="0"/>
        <strike val="0"/>
        <outline val="0"/>
        <shadow val="0"/>
        <color rgb="FFFF860D"/>
        <sz val="11"/>
        <u val="none"/>
      </font>
      <numFmt numFmtId="164" formatCode="General"/>
      <fill>
        <patternFill>
          <bgColor rgb="FFFFFFD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1.9140625" defaultRowHeight="13.8" zeroHeight="false" outlineLevelRow="0" outlineLevelCol="0"/>
  <cols>
    <col collapsed="false" customWidth="true" hidden="false" outlineLevel="0" max="2" min="1" style="1" width="18.29"/>
    <col collapsed="false" customWidth="true" hidden="false" outlineLevel="0" max="3" min="3" style="1" width="31.43"/>
    <col collapsed="false" customWidth="true" hidden="false" outlineLevel="0" max="6" min="4" style="2" width="10.19"/>
    <col collapsed="false" customWidth="true" hidden="false" outlineLevel="0" max="7" min="7" style="2" width="7.64"/>
    <col collapsed="false" customWidth="true" hidden="false" outlineLevel="0" max="8" min="8" style="2" width="10.19"/>
    <col collapsed="false" customWidth="true" hidden="false" outlineLevel="0" max="9" min="9" style="2" width="7.64"/>
    <col collapsed="false" customWidth="true" hidden="false" outlineLevel="0" max="10" min="10" style="2" width="10.19"/>
    <col collapsed="false" customWidth="true" hidden="false" outlineLevel="0" max="11" min="11" style="2" width="7.64"/>
    <col collapsed="false" customWidth="true" hidden="false" outlineLevel="0" max="12" min="12" style="2" width="10.19"/>
    <col collapsed="false" customWidth="true" hidden="false" outlineLevel="0" max="13" min="13" style="2" width="7.64"/>
    <col collapsed="false" customWidth="true" hidden="false" outlineLevel="0" max="14" min="14" style="0" width="11.96"/>
    <col collapsed="false" customWidth="true" hidden="false" outlineLevel="0" max="19" min="19" style="0" width="7.92"/>
    <col collapsed="false" customWidth="true" hidden="false" outlineLevel="0" max="21" min="21" style="0" width="7.64"/>
    <col collapsed="false" customWidth="true" hidden="false" outlineLevel="0" max="23" min="23" style="0" width="7.64"/>
  </cols>
  <sheetData>
    <row r="1" s="7" customFormat="true" ht="23.8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3</v>
      </c>
      <c r="F1" s="5" t="s">
        <v>4</v>
      </c>
      <c r="G1" s="6" t="s">
        <v>5</v>
      </c>
      <c r="H1" s="5" t="s">
        <v>6</v>
      </c>
      <c r="I1" s="6" t="s">
        <v>5</v>
      </c>
      <c r="J1" s="5" t="s">
        <v>7</v>
      </c>
      <c r="K1" s="6" t="s">
        <v>5</v>
      </c>
      <c r="L1" s="5" t="s">
        <v>8</v>
      </c>
      <c r="M1" s="6" t="s">
        <v>5</v>
      </c>
      <c r="N1" s="5" t="s">
        <v>9</v>
      </c>
      <c r="P1" s="8" t="s">
        <v>10</v>
      </c>
      <c r="Q1" s="8" t="s">
        <v>11</v>
      </c>
      <c r="R1" s="8" t="s">
        <v>8</v>
      </c>
      <c r="S1" s="6" t="s">
        <v>5</v>
      </c>
      <c r="T1" s="8" t="s">
        <v>7</v>
      </c>
      <c r="U1" s="6" t="s">
        <v>5</v>
      </c>
      <c r="V1" s="8" t="s">
        <v>12</v>
      </c>
      <c r="W1" s="6" t="s">
        <v>5</v>
      </c>
      <c r="Y1" s="8" t="s">
        <v>13</v>
      </c>
      <c r="AMH1" s="0"/>
      <c r="AMI1" s="0"/>
      <c r="AMJ1" s="0"/>
    </row>
    <row r="2" customFormat="false" ht="13.8" hidden="false" customHeight="false" outlineLevel="0" collapsed="false">
      <c r="A2" s="9"/>
      <c r="B2" s="9"/>
      <c r="C2" s="10"/>
      <c r="D2" s="11" t="n">
        <f aca="false">(INT(ROUNDUP(E2 * 100,0))) / 100</f>
        <v>0</v>
      </c>
      <c r="E2" s="11" t="n">
        <f aca="false">((F2 * G2) + (H2 * I2) + (J2 * K2) + (L2 * M2)) / (G2 + I2 + K2 + M2)</f>
        <v>0</v>
      </c>
      <c r="F2" s="12"/>
      <c r="G2" s="13" t="n">
        <v>10</v>
      </c>
      <c r="H2" s="12"/>
      <c r="I2" s="13" t="n">
        <v>10</v>
      </c>
      <c r="J2" s="12"/>
      <c r="K2" s="13" t="n">
        <v>30</v>
      </c>
      <c r="L2" s="14"/>
      <c r="M2" s="13" t="n">
        <v>50</v>
      </c>
      <c r="N2" s="0" t="n">
        <f aca="false">RANK($D2, $D$2:$D$55, 0)</f>
        <v>1</v>
      </c>
      <c r="P2" s="2" t="n">
        <f aca="false">D2</f>
        <v>0</v>
      </c>
      <c r="Q2" s="2" t="n">
        <f aca="false">IF(OR(P2=0,P2=20) , P2 , (INT(ROUNDUP(2 * P2 , 0)) / 2))</f>
        <v>0</v>
      </c>
      <c r="R2" s="2" t="n">
        <f aca="false">L2</f>
        <v>0</v>
      </c>
      <c r="S2" s="15" t="n">
        <f aca="false">M2</f>
        <v>50</v>
      </c>
      <c r="T2" s="2" t="n">
        <f aca="false">J2</f>
        <v>0</v>
      </c>
      <c r="U2" s="15" t="n">
        <f aca="false">K2</f>
        <v>30</v>
      </c>
      <c r="V2" s="2" t="n">
        <f aca="false">IF(Y2 &gt; 20, 20 , Y2)</f>
        <v>0</v>
      </c>
      <c r="W2" s="13" t="n">
        <f aca="false">G2+I2</f>
        <v>20</v>
      </c>
      <c r="Y2" s="2" t="n">
        <f aca="false">((Q2 * (S2+U2+W2)) - ((R2 * S2) + (T2 * U2))) / W2</f>
        <v>0</v>
      </c>
    </row>
    <row r="3" customFormat="false" ht="13.8" hidden="false" customHeight="false" outlineLevel="0" collapsed="false">
      <c r="A3" s="9"/>
      <c r="B3" s="9"/>
      <c r="C3" s="16"/>
      <c r="D3" s="11" t="n">
        <f aca="false">(INT(ROUNDUP(E3 * 100,0))) / 100</f>
        <v>0</v>
      </c>
      <c r="E3" s="11" t="n">
        <f aca="false">((F3 * G3) + (H3 * I3) + (J3 * K3) + (L3 * M3)) / (G3 + I3 + K3 + M3)</f>
        <v>0</v>
      </c>
      <c r="F3" s="14"/>
      <c r="G3" s="13" t="n">
        <v>10</v>
      </c>
      <c r="H3" s="14"/>
      <c r="I3" s="13" t="n">
        <v>10</v>
      </c>
      <c r="J3" s="14"/>
      <c r="K3" s="13" t="n">
        <v>30</v>
      </c>
      <c r="L3" s="14"/>
      <c r="M3" s="13" t="n">
        <v>50</v>
      </c>
      <c r="N3" s="0" t="n">
        <f aca="false">RANK($D3, $D$2:$D$55, 0)</f>
        <v>1</v>
      </c>
      <c r="P3" s="2" t="n">
        <f aca="false">D3</f>
        <v>0</v>
      </c>
      <c r="Q3" s="2" t="n">
        <f aca="false">IF(OR(P3=0,P3=20) , P3 , (INT(ROUNDUP(2 * P3 , 0)) / 2))</f>
        <v>0</v>
      </c>
      <c r="R3" s="2" t="n">
        <f aca="false">L3</f>
        <v>0</v>
      </c>
      <c r="S3" s="15" t="n">
        <f aca="false">M3</f>
        <v>50</v>
      </c>
      <c r="T3" s="2" t="n">
        <f aca="false">J3</f>
        <v>0</v>
      </c>
      <c r="U3" s="15" t="n">
        <f aca="false">K3</f>
        <v>30</v>
      </c>
      <c r="V3" s="2" t="n">
        <f aca="false">IF(Y3 &gt; 20, 20 , Y3)</f>
        <v>0</v>
      </c>
      <c r="W3" s="13" t="n">
        <f aca="false">G3+I3</f>
        <v>20</v>
      </c>
      <c r="Y3" s="2" t="n">
        <f aca="false">((Q3 * (S3+U3+W3)) - ((R3 * S3) + (T3 * U3))) / W3</f>
        <v>0</v>
      </c>
    </row>
    <row r="4" customFormat="false" ht="13.8" hidden="false" customHeight="false" outlineLevel="0" collapsed="false">
      <c r="A4" s="9"/>
      <c r="B4" s="9"/>
      <c r="C4" s="16"/>
      <c r="D4" s="11" t="n">
        <f aca="false">(INT(ROUNDUP(E4 * 100,0))) / 100</f>
        <v>0</v>
      </c>
      <c r="E4" s="11" t="n">
        <f aca="false">((F4 * G4) + (H4 * I4) + (J4 * K4) + (L4 * M4)) / (G4 + I4 + K4 + M4)</f>
        <v>0</v>
      </c>
      <c r="F4" s="14"/>
      <c r="G4" s="13" t="n">
        <v>10</v>
      </c>
      <c r="H4" s="14"/>
      <c r="I4" s="13" t="n">
        <v>10</v>
      </c>
      <c r="J4" s="14"/>
      <c r="K4" s="13" t="n">
        <v>30</v>
      </c>
      <c r="L4" s="14"/>
      <c r="M4" s="13" t="n">
        <v>50</v>
      </c>
      <c r="N4" s="0" t="n">
        <f aca="false">RANK($D4, $D$2:$D$55, 0)</f>
        <v>1</v>
      </c>
      <c r="P4" s="2" t="n">
        <f aca="false">D4</f>
        <v>0</v>
      </c>
      <c r="Q4" s="2" t="n">
        <f aca="false">IF(OR(P4=0,P4=20) , P4 , (INT(ROUNDUP(2 * P4 , 0)) / 2))</f>
        <v>0</v>
      </c>
      <c r="R4" s="2" t="n">
        <f aca="false">L4</f>
        <v>0</v>
      </c>
      <c r="S4" s="15" t="n">
        <f aca="false">M4</f>
        <v>50</v>
      </c>
      <c r="T4" s="2" t="n">
        <f aca="false">J4</f>
        <v>0</v>
      </c>
      <c r="U4" s="15" t="n">
        <f aca="false">K4</f>
        <v>30</v>
      </c>
      <c r="V4" s="2" t="n">
        <f aca="false">IF(Y4 &gt; 20, 20 , Y4)</f>
        <v>0</v>
      </c>
      <c r="W4" s="13" t="n">
        <f aca="false">G4+I4</f>
        <v>20</v>
      </c>
      <c r="Y4" s="2" t="n">
        <f aca="false">((Q4 * (S4+U4+W4)) - ((R4 * S4) + (T4 * U4))) / W4</f>
        <v>0</v>
      </c>
    </row>
    <row r="5" customFormat="false" ht="13.8" hidden="false" customHeight="false" outlineLevel="0" collapsed="false">
      <c r="A5" s="9"/>
      <c r="B5" s="9"/>
      <c r="C5" s="16"/>
      <c r="D5" s="11" t="n">
        <f aca="false">(INT(ROUNDUP(E5 * 100,0))) / 100</f>
        <v>0</v>
      </c>
      <c r="E5" s="11" t="n">
        <f aca="false">((F5 * G5) + (H5 * I5) + (J5 * K5) + (L5 * M5)) / (G5 + I5 + K5 + M5)</f>
        <v>0</v>
      </c>
      <c r="F5" s="17"/>
      <c r="G5" s="13" t="n">
        <v>10</v>
      </c>
      <c r="H5" s="14"/>
      <c r="I5" s="13" t="n">
        <v>10</v>
      </c>
      <c r="J5" s="14"/>
      <c r="K5" s="13" t="n">
        <v>30</v>
      </c>
      <c r="L5" s="14"/>
      <c r="M5" s="13" t="n">
        <v>50</v>
      </c>
      <c r="N5" s="0" t="n">
        <f aca="false">RANK($D5, $D$2:$D$55, 0)</f>
        <v>1</v>
      </c>
      <c r="P5" s="2" t="n">
        <f aca="false">D5</f>
        <v>0</v>
      </c>
      <c r="Q5" s="2" t="n">
        <f aca="false">IF(OR(P5=0,P5=20) , P5 , (INT(ROUNDUP(2 * P5 , 0)) / 2))</f>
        <v>0</v>
      </c>
      <c r="R5" s="2" t="n">
        <f aca="false">L5</f>
        <v>0</v>
      </c>
      <c r="S5" s="15" t="n">
        <f aca="false">M5</f>
        <v>50</v>
      </c>
      <c r="T5" s="2" t="n">
        <f aca="false">J5</f>
        <v>0</v>
      </c>
      <c r="U5" s="15" t="n">
        <f aca="false">K5</f>
        <v>30</v>
      </c>
      <c r="V5" s="2" t="n">
        <f aca="false">IF(Y5 &gt; 20, 20 , Y5)</f>
        <v>0</v>
      </c>
      <c r="W5" s="13" t="n">
        <f aca="false">G5+I5</f>
        <v>20</v>
      </c>
      <c r="Y5" s="2" t="n">
        <f aca="false">((Q5 * (S5+U5+W5)) - ((R5 * S5) + (T5 * U5))) / W5</f>
        <v>0</v>
      </c>
    </row>
    <row r="6" customFormat="false" ht="13.8" hidden="false" customHeight="false" outlineLevel="0" collapsed="false">
      <c r="A6" s="9"/>
      <c r="B6" s="9"/>
      <c r="C6" s="16"/>
      <c r="D6" s="11" t="n">
        <f aca="false">(INT(ROUNDUP(E6 * 100,0))) / 100</f>
        <v>0</v>
      </c>
      <c r="E6" s="11" t="n">
        <f aca="false">((F6 * G6) + (H6 * I6) + (J6 * K6) + (L6 * M6)) / (G6 + I6 + K6 + M6)</f>
        <v>0</v>
      </c>
      <c r="F6" s="14"/>
      <c r="G6" s="13" t="n">
        <v>10</v>
      </c>
      <c r="H6" s="14"/>
      <c r="I6" s="13" t="n">
        <v>10</v>
      </c>
      <c r="J6" s="14"/>
      <c r="K6" s="13" t="n">
        <v>30</v>
      </c>
      <c r="L6" s="14"/>
      <c r="M6" s="13" t="n">
        <v>50</v>
      </c>
      <c r="N6" s="0" t="n">
        <f aca="false">RANK($D6, $D$2:$D$55, 0)</f>
        <v>1</v>
      </c>
      <c r="P6" s="2" t="n">
        <f aca="false">D6</f>
        <v>0</v>
      </c>
      <c r="Q6" s="2" t="n">
        <f aca="false">IF(OR(P6=0,P6=20) , P6 , (INT(ROUNDUP(2 * P6 , 0)) / 2))</f>
        <v>0</v>
      </c>
      <c r="R6" s="2" t="n">
        <f aca="false">L6</f>
        <v>0</v>
      </c>
      <c r="S6" s="15" t="n">
        <f aca="false">M6</f>
        <v>50</v>
      </c>
      <c r="T6" s="2" t="n">
        <f aca="false">J6</f>
        <v>0</v>
      </c>
      <c r="U6" s="15" t="n">
        <f aca="false">K6</f>
        <v>30</v>
      </c>
      <c r="V6" s="2" t="n">
        <f aca="false">IF(Y6 &gt; 20, 20 , Y6)</f>
        <v>0</v>
      </c>
      <c r="W6" s="13" t="n">
        <f aca="false">G6+I6</f>
        <v>20</v>
      </c>
      <c r="Y6" s="2" t="n">
        <f aca="false">((Q6 * (S6+U6+W6)) - ((R6 * S6) + (T6 * U6))) / W6</f>
        <v>0</v>
      </c>
    </row>
    <row r="7" customFormat="false" ht="13.8" hidden="false" customHeight="false" outlineLevel="0" collapsed="false">
      <c r="A7" s="9"/>
      <c r="B7" s="9"/>
      <c r="C7" s="16"/>
      <c r="D7" s="11" t="n">
        <f aca="false">(INT(ROUNDUP(E7 * 100,0))) / 100</f>
        <v>0</v>
      </c>
      <c r="E7" s="11" t="n">
        <f aca="false">((F7 * G7) + (H7 * I7) + (J7 * K7) + (L7 * M7)) / (G7 + I7 + K7 + M7)</f>
        <v>0</v>
      </c>
      <c r="F7" s="14"/>
      <c r="G7" s="13" t="n">
        <v>10</v>
      </c>
      <c r="H7" s="14"/>
      <c r="I7" s="13" t="n">
        <v>10</v>
      </c>
      <c r="J7" s="14"/>
      <c r="K7" s="13" t="n">
        <v>30</v>
      </c>
      <c r="L7" s="14"/>
      <c r="M7" s="13" t="n">
        <v>50</v>
      </c>
      <c r="N7" s="0" t="n">
        <f aca="false">RANK($D7, $D$2:$D$55, 0)</f>
        <v>1</v>
      </c>
      <c r="P7" s="2" t="n">
        <f aca="false">D7</f>
        <v>0</v>
      </c>
      <c r="Q7" s="2" t="n">
        <f aca="false">IF(OR(P7=0,P7=20) , P7 , (INT(ROUNDUP(2 * P7 , 0)) / 2))</f>
        <v>0</v>
      </c>
      <c r="R7" s="2" t="n">
        <f aca="false">L7</f>
        <v>0</v>
      </c>
      <c r="S7" s="15" t="n">
        <f aca="false">M7</f>
        <v>50</v>
      </c>
      <c r="T7" s="2" t="n">
        <f aca="false">J7</f>
        <v>0</v>
      </c>
      <c r="U7" s="15" t="n">
        <f aca="false">K7</f>
        <v>30</v>
      </c>
      <c r="V7" s="2" t="n">
        <f aca="false">IF(Y7 &gt; 20, 20 , Y7)</f>
        <v>0</v>
      </c>
      <c r="W7" s="13" t="n">
        <f aca="false">G7+I7</f>
        <v>20</v>
      </c>
      <c r="Y7" s="2" t="n">
        <f aca="false">((Q7 * (S7+U7+W7)) - ((R7 * S7) + (T7 * U7))) / W7</f>
        <v>0</v>
      </c>
    </row>
    <row r="8" customFormat="false" ht="13.8" hidden="false" customHeight="false" outlineLevel="0" collapsed="false">
      <c r="A8" s="9"/>
      <c r="B8" s="9"/>
      <c r="C8" s="16"/>
      <c r="D8" s="11" t="n">
        <f aca="false">(INT(ROUNDUP(E8 * 100,0))) / 100</f>
        <v>0</v>
      </c>
      <c r="E8" s="11" t="n">
        <f aca="false">((F8 * G8) + (H8 * I8) + (J8 * K8) + (L8 * M8)) / (G8 + I8 + K8 + M8)</f>
        <v>0</v>
      </c>
      <c r="F8" s="14"/>
      <c r="G8" s="13" t="n">
        <v>10</v>
      </c>
      <c r="H8" s="14"/>
      <c r="I8" s="13" t="n">
        <v>10</v>
      </c>
      <c r="J8" s="14"/>
      <c r="K8" s="13" t="n">
        <v>30</v>
      </c>
      <c r="L8" s="14"/>
      <c r="M8" s="13" t="n">
        <v>50</v>
      </c>
      <c r="N8" s="0" t="n">
        <f aca="false">RANK($D8, $D$2:$D$55, 0)</f>
        <v>1</v>
      </c>
      <c r="P8" s="2" t="n">
        <f aca="false">D8</f>
        <v>0</v>
      </c>
      <c r="Q8" s="2" t="n">
        <f aca="false">IF(OR(P8=0,P8=20) , P8 , (INT(ROUNDUP(2 * P8 , 0)) / 2))</f>
        <v>0</v>
      </c>
      <c r="R8" s="2" t="n">
        <f aca="false">L8</f>
        <v>0</v>
      </c>
      <c r="S8" s="15" t="n">
        <f aca="false">M8</f>
        <v>50</v>
      </c>
      <c r="T8" s="2" t="n">
        <f aca="false">J8</f>
        <v>0</v>
      </c>
      <c r="U8" s="15" t="n">
        <f aca="false">K8</f>
        <v>30</v>
      </c>
      <c r="V8" s="2" t="n">
        <f aca="false">IF(Y8 &gt; 20, 20 , Y8)</f>
        <v>0</v>
      </c>
      <c r="W8" s="13" t="n">
        <f aca="false">G8+I8</f>
        <v>20</v>
      </c>
      <c r="Y8" s="2" t="n">
        <f aca="false">((Q8 * (S8+U8+W8)) - ((R8 * S8) + (T8 * U8))) / W8</f>
        <v>0</v>
      </c>
    </row>
    <row r="9" customFormat="false" ht="13.8" hidden="false" customHeight="false" outlineLevel="0" collapsed="false">
      <c r="A9" s="9"/>
      <c r="B9" s="9"/>
      <c r="C9" s="16"/>
      <c r="D9" s="11" t="n">
        <f aca="false">(INT(ROUNDUP(E9 * 100,0))) / 100</f>
        <v>0</v>
      </c>
      <c r="E9" s="11" t="n">
        <f aca="false">((F9 * G9) + (H9 * I9) + (J9 * K9) + (L9 * M9)) / (G9 + I9 + K9 + M9)</f>
        <v>0</v>
      </c>
      <c r="F9" s="14"/>
      <c r="G9" s="13" t="n">
        <v>10</v>
      </c>
      <c r="H9" s="14"/>
      <c r="I9" s="13" t="n">
        <v>10</v>
      </c>
      <c r="J9" s="14"/>
      <c r="K9" s="13" t="n">
        <v>30</v>
      </c>
      <c r="L9" s="14"/>
      <c r="M9" s="13" t="n">
        <v>50</v>
      </c>
      <c r="N9" s="0" t="n">
        <f aca="false">RANK($D9, $D$2:$D$55, 0)</f>
        <v>1</v>
      </c>
      <c r="P9" s="2" t="n">
        <f aca="false">D9</f>
        <v>0</v>
      </c>
      <c r="Q9" s="2" t="n">
        <f aca="false">IF(OR(P9=0,P9=20) , P9 , (INT(ROUNDUP(2 * P9 , 0)) / 2))</f>
        <v>0</v>
      </c>
      <c r="R9" s="2" t="n">
        <f aca="false">L9</f>
        <v>0</v>
      </c>
      <c r="S9" s="15" t="n">
        <f aca="false">M9</f>
        <v>50</v>
      </c>
      <c r="T9" s="2" t="n">
        <f aca="false">J9</f>
        <v>0</v>
      </c>
      <c r="U9" s="15" t="n">
        <f aca="false">K9</f>
        <v>30</v>
      </c>
      <c r="V9" s="2" t="n">
        <f aca="false">IF(Y9 &gt; 20, 20 , Y9)</f>
        <v>0</v>
      </c>
      <c r="W9" s="13" t="n">
        <f aca="false">G9+I9</f>
        <v>20</v>
      </c>
      <c r="Y9" s="2" t="n">
        <f aca="false">((Q9 * (S9+U9+W9)) - ((R9 * S9) + (T9 * U9))) / W9</f>
        <v>0</v>
      </c>
    </row>
    <row r="10" customFormat="false" ht="13.8" hidden="false" customHeight="false" outlineLevel="0" collapsed="false">
      <c r="A10" s="9"/>
      <c r="B10" s="9"/>
      <c r="C10" s="16"/>
      <c r="D10" s="11" t="n">
        <f aca="false">(INT(ROUNDUP(E10 * 100,0))) / 100</f>
        <v>0</v>
      </c>
      <c r="E10" s="11" t="n">
        <f aca="false">((F10 * G10) + (H10 * I10) + (J10 * K10) + (L10 * M10)) / (G10 + I10 + K10 + M10)</f>
        <v>0</v>
      </c>
      <c r="F10" s="14"/>
      <c r="G10" s="13" t="n">
        <v>10</v>
      </c>
      <c r="H10" s="14"/>
      <c r="I10" s="13" t="n">
        <v>10</v>
      </c>
      <c r="J10" s="14"/>
      <c r="K10" s="13" t="n">
        <v>30</v>
      </c>
      <c r="L10" s="14"/>
      <c r="M10" s="13" t="n">
        <v>50</v>
      </c>
      <c r="N10" s="0" t="n">
        <f aca="false">RANK($D10, $D$2:$D$55, 0)</f>
        <v>1</v>
      </c>
      <c r="P10" s="2" t="n">
        <f aca="false">D10</f>
        <v>0</v>
      </c>
      <c r="Q10" s="2" t="n">
        <f aca="false">IF(OR(P10=0,P10=20) , P10 , (INT(ROUNDUP(2 * P10 , 0)) / 2))</f>
        <v>0</v>
      </c>
      <c r="R10" s="2" t="n">
        <f aca="false">L10</f>
        <v>0</v>
      </c>
      <c r="S10" s="15" t="n">
        <f aca="false">M10</f>
        <v>50</v>
      </c>
      <c r="T10" s="2" t="n">
        <f aca="false">J10</f>
        <v>0</v>
      </c>
      <c r="U10" s="15" t="n">
        <f aca="false">K10</f>
        <v>30</v>
      </c>
      <c r="V10" s="2" t="n">
        <f aca="false">IF(Y10 &gt; 20, 20 , Y10)</f>
        <v>0</v>
      </c>
      <c r="W10" s="13" t="n">
        <f aca="false">G10+I10</f>
        <v>20</v>
      </c>
      <c r="Y10" s="2" t="n">
        <f aca="false">((Q10 * (S10+U10+W10)) - ((R10 * S10) + (T10 * U10))) / W10</f>
        <v>0</v>
      </c>
    </row>
    <row r="11" customFormat="false" ht="13.8" hidden="false" customHeight="false" outlineLevel="0" collapsed="false">
      <c r="A11" s="9"/>
      <c r="B11" s="9"/>
      <c r="C11" s="16"/>
      <c r="D11" s="11" t="n">
        <f aca="false">(INT(ROUNDUP(E11 * 100,0))) / 100</f>
        <v>0</v>
      </c>
      <c r="E11" s="11" t="n">
        <f aca="false">((F11 * G11) + (H11 * I11) + (J11 * K11) + (L11 * M11)) / (G11 + I11 + K11 + M11)</f>
        <v>0</v>
      </c>
      <c r="F11" s="14"/>
      <c r="G11" s="13" t="n">
        <v>10</v>
      </c>
      <c r="H11" s="14"/>
      <c r="I11" s="13" t="n">
        <v>10</v>
      </c>
      <c r="J11" s="14"/>
      <c r="K11" s="13" t="n">
        <v>30</v>
      </c>
      <c r="L11" s="14"/>
      <c r="M11" s="13" t="n">
        <v>50</v>
      </c>
      <c r="N11" s="0" t="n">
        <f aca="false">RANK($D11, $D$2:$D$55, 0)</f>
        <v>1</v>
      </c>
      <c r="P11" s="2" t="n">
        <f aca="false">D11</f>
        <v>0</v>
      </c>
      <c r="Q11" s="2" t="n">
        <f aca="false">IF(OR(P11=0,P11=20) , P11 , (INT(ROUNDUP(2 * P11 , 0)) / 2))</f>
        <v>0</v>
      </c>
      <c r="R11" s="2" t="n">
        <f aca="false">L11</f>
        <v>0</v>
      </c>
      <c r="S11" s="15" t="n">
        <f aca="false">M11</f>
        <v>50</v>
      </c>
      <c r="T11" s="2" t="n">
        <f aca="false">J11</f>
        <v>0</v>
      </c>
      <c r="U11" s="15" t="n">
        <f aca="false">K11</f>
        <v>30</v>
      </c>
      <c r="V11" s="2" t="n">
        <f aca="false">IF(Y11 &gt; 20, 20 , Y11)</f>
        <v>0</v>
      </c>
      <c r="W11" s="13" t="n">
        <f aca="false">G11+I11</f>
        <v>20</v>
      </c>
      <c r="Y11" s="2" t="n">
        <f aca="false">((Q11 * (S11+U11+W11)) - ((R11 * S11) + (T11 * U11))) / W11</f>
        <v>0</v>
      </c>
    </row>
    <row r="12" customFormat="false" ht="13.8" hidden="false" customHeight="false" outlineLevel="0" collapsed="false">
      <c r="A12" s="9"/>
      <c r="B12" s="9"/>
      <c r="C12" s="16"/>
      <c r="D12" s="11" t="n">
        <f aca="false">(INT(ROUNDUP(E12 * 100,0))) / 100</f>
        <v>0</v>
      </c>
      <c r="E12" s="11" t="n">
        <f aca="false">((F12 * G12) + (H12 * I12) + (J12 * K12) + (L12 * M12)) / (G12 + I12 + K12 + M12)</f>
        <v>0</v>
      </c>
      <c r="F12" s="14"/>
      <c r="G12" s="13" t="n">
        <v>10</v>
      </c>
      <c r="H12" s="14"/>
      <c r="I12" s="13" t="n">
        <v>10</v>
      </c>
      <c r="J12" s="14"/>
      <c r="K12" s="13" t="n">
        <v>30</v>
      </c>
      <c r="L12" s="14"/>
      <c r="M12" s="13" t="n">
        <v>50</v>
      </c>
      <c r="N12" s="0" t="n">
        <f aca="false">RANK($D12, $D$2:$D$55, 0)</f>
        <v>1</v>
      </c>
      <c r="P12" s="2" t="n">
        <f aca="false">D12</f>
        <v>0</v>
      </c>
      <c r="Q12" s="2" t="n">
        <f aca="false">IF(OR(P12=0,P12=20) , P12 , (INT(ROUNDUP(2 * P12 , 0)) / 2))</f>
        <v>0</v>
      </c>
      <c r="R12" s="2" t="n">
        <f aca="false">L12</f>
        <v>0</v>
      </c>
      <c r="S12" s="15" t="n">
        <f aca="false">M12</f>
        <v>50</v>
      </c>
      <c r="T12" s="2" t="n">
        <f aca="false">J12</f>
        <v>0</v>
      </c>
      <c r="U12" s="15" t="n">
        <f aca="false">K12</f>
        <v>30</v>
      </c>
      <c r="V12" s="2" t="n">
        <f aca="false">IF(Y12 &gt; 20, 20 , Y12)</f>
        <v>0</v>
      </c>
      <c r="W12" s="13" t="n">
        <f aca="false">G12+I12</f>
        <v>20</v>
      </c>
      <c r="Y12" s="2" t="n">
        <f aca="false">((Q12 * (S12+U12+W12)) - ((R12 * S12) + (T12 * U12))) / W12</f>
        <v>0</v>
      </c>
    </row>
    <row r="13" customFormat="false" ht="13.8" hidden="false" customHeight="false" outlineLevel="0" collapsed="false">
      <c r="A13" s="9"/>
      <c r="B13" s="9"/>
      <c r="C13" s="16"/>
      <c r="D13" s="11" t="n">
        <f aca="false">(INT(ROUNDUP(E13 * 100,0))) / 100</f>
        <v>0</v>
      </c>
      <c r="E13" s="11" t="n">
        <f aca="false">((F13 * G13) + (H13 * I13) + (J13 * K13) + (L13 * M13)) / (G13 + I13 + K13 + M13)</f>
        <v>0</v>
      </c>
      <c r="F13" s="14"/>
      <c r="G13" s="13" t="n">
        <v>10</v>
      </c>
      <c r="H13" s="14"/>
      <c r="I13" s="13" t="n">
        <v>10</v>
      </c>
      <c r="J13" s="14"/>
      <c r="K13" s="13" t="n">
        <v>30</v>
      </c>
      <c r="L13" s="14"/>
      <c r="M13" s="13" t="n">
        <v>50</v>
      </c>
      <c r="N13" s="0" t="n">
        <f aca="false">RANK($D13, $D$2:$D$55, 0)</f>
        <v>1</v>
      </c>
      <c r="P13" s="2" t="n">
        <f aca="false">D13</f>
        <v>0</v>
      </c>
      <c r="Q13" s="2" t="n">
        <f aca="false">IF(OR(P13=0,P13=20) , P13 , (INT(ROUNDUP(2 * P13 , 0)) / 2))</f>
        <v>0</v>
      </c>
      <c r="R13" s="2" t="n">
        <f aca="false">L13</f>
        <v>0</v>
      </c>
      <c r="S13" s="15" t="n">
        <f aca="false">M13</f>
        <v>50</v>
      </c>
      <c r="T13" s="2" t="n">
        <f aca="false">J13</f>
        <v>0</v>
      </c>
      <c r="U13" s="15" t="n">
        <f aca="false">K13</f>
        <v>30</v>
      </c>
      <c r="V13" s="2" t="n">
        <f aca="false">IF(Y13 &gt; 20, 20 , Y13)</f>
        <v>0</v>
      </c>
      <c r="W13" s="13" t="n">
        <f aca="false">G13+I13</f>
        <v>20</v>
      </c>
      <c r="Y13" s="2" t="n">
        <f aca="false">((Q13 * (S13+U13+W13)) - ((R13 * S13) + (T13 * U13))) / W13</f>
        <v>0</v>
      </c>
    </row>
    <row r="14" customFormat="false" ht="13.8" hidden="false" customHeight="false" outlineLevel="0" collapsed="false">
      <c r="A14" s="9"/>
      <c r="B14" s="9"/>
      <c r="C14" s="16"/>
      <c r="D14" s="11" t="n">
        <f aca="false">(INT(ROUNDUP(E14 * 100,0))) / 100</f>
        <v>0</v>
      </c>
      <c r="E14" s="11" t="n">
        <f aca="false">((F14 * G14) + (H14 * I14) + (J14 * K14) + (L14 * M14)) / (G14 + I14 + K14 + M14)</f>
        <v>0</v>
      </c>
      <c r="F14" s="14"/>
      <c r="G14" s="13" t="n">
        <v>10</v>
      </c>
      <c r="H14" s="14"/>
      <c r="I14" s="13" t="n">
        <v>10</v>
      </c>
      <c r="J14" s="14"/>
      <c r="K14" s="13" t="n">
        <v>30</v>
      </c>
      <c r="L14" s="14"/>
      <c r="M14" s="13" t="n">
        <v>50</v>
      </c>
      <c r="N14" s="0" t="n">
        <f aca="false">RANK($D14, $D$2:$D$55, 0)</f>
        <v>1</v>
      </c>
      <c r="P14" s="2" t="n">
        <f aca="false">D14</f>
        <v>0</v>
      </c>
      <c r="Q14" s="2" t="n">
        <f aca="false">IF(OR(P14=0,P14=20) , P14 , (INT(ROUNDUP(2 * P14 , 0)) / 2))</f>
        <v>0</v>
      </c>
      <c r="R14" s="2" t="n">
        <f aca="false">L14</f>
        <v>0</v>
      </c>
      <c r="S14" s="15" t="n">
        <f aca="false">M14</f>
        <v>50</v>
      </c>
      <c r="T14" s="2" t="n">
        <f aca="false">J14</f>
        <v>0</v>
      </c>
      <c r="U14" s="15" t="n">
        <f aca="false">K14</f>
        <v>30</v>
      </c>
      <c r="V14" s="2" t="n">
        <f aca="false">IF(Y14 &gt; 20, 20 , Y14)</f>
        <v>0</v>
      </c>
      <c r="W14" s="13" t="n">
        <f aca="false">G14+I14</f>
        <v>20</v>
      </c>
      <c r="Y14" s="2" t="n">
        <f aca="false">((Q14 * (S14+U14+W14)) - ((R14 * S14) + (T14 * U14))) / W14</f>
        <v>0</v>
      </c>
    </row>
    <row r="15" customFormat="false" ht="13.8" hidden="false" customHeight="false" outlineLevel="0" collapsed="false">
      <c r="A15" s="9"/>
      <c r="B15" s="9"/>
      <c r="C15" s="16"/>
      <c r="D15" s="11" t="n">
        <f aca="false">(INT(ROUNDUP(E15 * 100,0))) / 100</f>
        <v>0</v>
      </c>
      <c r="E15" s="11" t="n">
        <f aca="false">((F15 * G15) + (H15 * I15) + (J15 * K15) + (L15 * M15)) / (G15 + I15 + K15 + M15)</f>
        <v>0</v>
      </c>
      <c r="F15" s="14"/>
      <c r="G15" s="13" t="n">
        <v>10</v>
      </c>
      <c r="H15" s="14"/>
      <c r="I15" s="13" t="n">
        <v>10</v>
      </c>
      <c r="J15" s="14"/>
      <c r="K15" s="13" t="n">
        <v>30</v>
      </c>
      <c r="L15" s="14"/>
      <c r="M15" s="13" t="n">
        <v>50</v>
      </c>
      <c r="N15" s="0" t="n">
        <f aca="false">RANK($D15, $D$2:$D$55, 0)</f>
        <v>1</v>
      </c>
      <c r="P15" s="2" t="n">
        <f aca="false">D15</f>
        <v>0</v>
      </c>
      <c r="Q15" s="2" t="n">
        <f aca="false">IF(OR(P15=0,P15=20) , P15 , (INT(ROUNDUP(2 * P15 , 0)) / 2))</f>
        <v>0</v>
      </c>
      <c r="R15" s="2" t="n">
        <f aca="false">L15</f>
        <v>0</v>
      </c>
      <c r="S15" s="15" t="n">
        <f aca="false">M15</f>
        <v>50</v>
      </c>
      <c r="T15" s="2" t="n">
        <f aca="false">J15</f>
        <v>0</v>
      </c>
      <c r="U15" s="15" t="n">
        <f aca="false">K15</f>
        <v>30</v>
      </c>
      <c r="V15" s="2" t="n">
        <f aca="false">IF(Y15 &gt; 20, 20 , Y15)</f>
        <v>0</v>
      </c>
      <c r="W15" s="13" t="n">
        <f aca="false">G15+I15</f>
        <v>20</v>
      </c>
      <c r="Y15" s="2" t="n">
        <f aca="false">((Q15 * (S15+U15+W15)) - ((R15 * S15) + (T15 * U15))) / W15</f>
        <v>0</v>
      </c>
    </row>
    <row r="16" customFormat="false" ht="13.8" hidden="false" customHeight="false" outlineLevel="0" collapsed="false">
      <c r="A16" s="9"/>
      <c r="B16" s="9"/>
      <c r="C16" s="16"/>
      <c r="D16" s="11" t="n">
        <f aca="false">(INT(ROUNDUP(E16 * 100,0))) / 100</f>
        <v>0</v>
      </c>
      <c r="E16" s="11" t="n">
        <f aca="false">((F16 * G16) + (H16 * I16) + (J16 * K16) + (L16 * M16)) / (G16 + I16 + K16 + M16)</f>
        <v>0</v>
      </c>
      <c r="F16" s="14"/>
      <c r="G16" s="13" t="n">
        <v>10</v>
      </c>
      <c r="H16" s="14"/>
      <c r="I16" s="13" t="n">
        <v>10</v>
      </c>
      <c r="J16" s="14"/>
      <c r="K16" s="13" t="n">
        <v>30</v>
      </c>
      <c r="L16" s="14"/>
      <c r="M16" s="13" t="n">
        <v>50</v>
      </c>
      <c r="N16" s="0" t="n">
        <f aca="false">RANK($D16, $D$2:$D$55, 0)</f>
        <v>1</v>
      </c>
      <c r="P16" s="2" t="n">
        <f aca="false">D16</f>
        <v>0</v>
      </c>
      <c r="Q16" s="2" t="n">
        <f aca="false">IF(OR(P16=0,P16=20) , P16 , (INT(ROUNDUP(2 * P16 , 0)) / 2))</f>
        <v>0</v>
      </c>
      <c r="R16" s="2" t="n">
        <f aca="false">L16</f>
        <v>0</v>
      </c>
      <c r="S16" s="15" t="n">
        <f aca="false">M16</f>
        <v>50</v>
      </c>
      <c r="T16" s="2" t="n">
        <f aca="false">J16</f>
        <v>0</v>
      </c>
      <c r="U16" s="15" t="n">
        <f aca="false">K16</f>
        <v>30</v>
      </c>
      <c r="V16" s="2" t="n">
        <f aca="false">IF(Y16 &gt; 20, 20 , Y16)</f>
        <v>0</v>
      </c>
      <c r="W16" s="13" t="n">
        <f aca="false">G16+I16</f>
        <v>20</v>
      </c>
      <c r="Y16" s="2" t="n">
        <f aca="false">((Q16 * (S16+U16+W16)) - ((R16 * S16) + (T16 * U16))) / W16</f>
        <v>0</v>
      </c>
    </row>
    <row r="17" customFormat="false" ht="13.8" hidden="false" customHeight="false" outlineLevel="0" collapsed="false">
      <c r="A17" s="9"/>
      <c r="B17" s="9"/>
      <c r="C17" s="16"/>
      <c r="D17" s="11" t="n">
        <f aca="false">(INT(ROUNDUP(E17 * 100,0))) / 100</f>
        <v>0</v>
      </c>
      <c r="E17" s="11" t="n">
        <f aca="false">((F17 * G17) + (H17 * I17) + (J17 * K17) + (L17 * M17)) / (G17 + I17 + K17 + M17)</f>
        <v>0</v>
      </c>
      <c r="F17" s="14"/>
      <c r="G17" s="13" t="n">
        <v>10</v>
      </c>
      <c r="H17" s="14"/>
      <c r="I17" s="13" t="n">
        <v>10</v>
      </c>
      <c r="J17" s="14"/>
      <c r="K17" s="13" t="n">
        <v>30</v>
      </c>
      <c r="L17" s="14"/>
      <c r="M17" s="13" t="n">
        <v>50</v>
      </c>
      <c r="N17" s="0" t="n">
        <f aca="false">RANK($D17, $D$2:$D$55, 0)</f>
        <v>1</v>
      </c>
      <c r="P17" s="2" t="n">
        <f aca="false">D17</f>
        <v>0</v>
      </c>
      <c r="Q17" s="2" t="n">
        <f aca="false">IF(OR(P17=0,P17=20) , P17 , (INT(ROUNDUP(2 * P17 , 0)) / 2))</f>
        <v>0</v>
      </c>
      <c r="R17" s="2" t="n">
        <f aca="false">L17</f>
        <v>0</v>
      </c>
      <c r="S17" s="15" t="n">
        <f aca="false">M17</f>
        <v>50</v>
      </c>
      <c r="T17" s="2" t="n">
        <f aca="false">J17</f>
        <v>0</v>
      </c>
      <c r="U17" s="15" t="n">
        <f aca="false">K17</f>
        <v>30</v>
      </c>
      <c r="V17" s="2" t="n">
        <f aca="false">IF(Y17 &gt; 20, 20 , Y17)</f>
        <v>0</v>
      </c>
      <c r="W17" s="13" t="n">
        <f aca="false">G17+I17</f>
        <v>20</v>
      </c>
      <c r="Y17" s="2" t="n">
        <f aca="false">((Q17 * (S17+U17+W17)) - ((R17 * S17) + (T17 * U17))) / W17</f>
        <v>0</v>
      </c>
    </row>
    <row r="18" customFormat="false" ht="13.8" hidden="false" customHeight="false" outlineLevel="0" collapsed="false">
      <c r="A18" s="9"/>
      <c r="B18" s="9"/>
      <c r="C18" s="16"/>
      <c r="D18" s="11" t="n">
        <f aca="false">(INT(ROUNDUP(E18 * 100,0))) / 100</f>
        <v>0</v>
      </c>
      <c r="E18" s="11" t="n">
        <f aca="false">((F18 * G18) + (H18 * I18) + (J18 * K18) + (L18 * M18)) / (G18 + I18 + K18 + M18)</f>
        <v>0</v>
      </c>
      <c r="F18" s="14"/>
      <c r="G18" s="13" t="n">
        <v>10</v>
      </c>
      <c r="H18" s="14"/>
      <c r="I18" s="13" t="n">
        <v>10</v>
      </c>
      <c r="J18" s="14"/>
      <c r="K18" s="13" t="n">
        <v>30</v>
      </c>
      <c r="L18" s="14"/>
      <c r="M18" s="13" t="n">
        <v>50</v>
      </c>
      <c r="N18" s="0" t="n">
        <f aca="false">RANK($D18, $D$2:$D$55, 0)</f>
        <v>1</v>
      </c>
      <c r="P18" s="2" t="n">
        <f aca="false">D18</f>
        <v>0</v>
      </c>
      <c r="Q18" s="2" t="n">
        <f aca="false">IF(OR(P18=0,P18=20) , P18 , (INT(ROUNDUP(2 * P18 , 0)) / 2))</f>
        <v>0</v>
      </c>
      <c r="R18" s="2" t="n">
        <f aca="false">L18</f>
        <v>0</v>
      </c>
      <c r="S18" s="15" t="n">
        <f aca="false">M18</f>
        <v>50</v>
      </c>
      <c r="T18" s="2" t="n">
        <f aca="false">J18</f>
        <v>0</v>
      </c>
      <c r="U18" s="15" t="n">
        <f aca="false">K18</f>
        <v>30</v>
      </c>
      <c r="V18" s="2" t="n">
        <f aca="false">IF(Y18 &gt; 20, 20 , Y18)</f>
        <v>0</v>
      </c>
      <c r="W18" s="13" t="n">
        <f aca="false">G18+I18</f>
        <v>20</v>
      </c>
      <c r="Y18" s="2" t="n">
        <f aca="false">((Q18 * (S18+U18+W18)) - ((R18 * S18) + (T18 * U18))) / W18</f>
        <v>0</v>
      </c>
    </row>
    <row r="19" customFormat="false" ht="13.8" hidden="false" customHeight="false" outlineLevel="0" collapsed="false">
      <c r="A19" s="9"/>
      <c r="B19" s="9"/>
      <c r="C19" s="16"/>
      <c r="D19" s="11" t="n">
        <f aca="false">(INT(ROUNDUP(E19 * 100,0))) / 100</f>
        <v>0</v>
      </c>
      <c r="E19" s="11" t="n">
        <f aca="false">((F19 * G19) + (H19 * I19) + (J19 * K19) + (L19 * M19)) / (G19 + I19 + K19 + M19)</f>
        <v>0</v>
      </c>
      <c r="F19" s="14"/>
      <c r="G19" s="13" t="n">
        <v>10</v>
      </c>
      <c r="H19" s="14"/>
      <c r="I19" s="13" t="n">
        <v>10</v>
      </c>
      <c r="J19" s="14"/>
      <c r="K19" s="13" t="n">
        <v>30</v>
      </c>
      <c r="L19" s="14"/>
      <c r="M19" s="13" t="n">
        <v>50</v>
      </c>
      <c r="N19" s="0" t="n">
        <f aca="false">RANK($D19, $D$2:$D$55, 0)</f>
        <v>1</v>
      </c>
      <c r="P19" s="2" t="n">
        <f aca="false">D19</f>
        <v>0</v>
      </c>
      <c r="Q19" s="2" t="n">
        <f aca="false">IF(OR(P19=0,P19=20) , P19 , (INT(ROUNDUP(2 * P19 , 0)) / 2))</f>
        <v>0</v>
      </c>
      <c r="R19" s="2" t="n">
        <f aca="false">L19</f>
        <v>0</v>
      </c>
      <c r="S19" s="15" t="n">
        <f aca="false">M19</f>
        <v>50</v>
      </c>
      <c r="T19" s="2" t="n">
        <f aca="false">J19</f>
        <v>0</v>
      </c>
      <c r="U19" s="15" t="n">
        <f aca="false">K19</f>
        <v>30</v>
      </c>
      <c r="V19" s="2" t="n">
        <f aca="false">IF(Y19 &gt; 20, 20 , Y19)</f>
        <v>0</v>
      </c>
      <c r="W19" s="13" t="n">
        <f aca="false">G19+I19</f>
        <v>20</v>
      </c>
      <c r="Y19" s="2" t="n">
        <f aca="false">((Q19 * (S19+U19+W19)) - ((R19 * S19) + (T19 * U19))) / W19</f>
        <v>0</v>
      </c>
    </row>
    <row r="20" customFormat="false" ht="13.8" hidden="false" customHeight="false" outlineLevel="0" collapsed="false">
      <c r="A20" s="9"/>
      <c r="B20" s="9"/>
      <c r="C20" s="16"/>
      <c r="D20" s="11" t="n">
        <f aca="false">(INT(ROUNDUP(E20 * 100,0))) / 100</f>
        <v>0</v>
      </c>
      <c r="E20" s="11" t="n">
        <f aca="false">((F20 * G20) + (H20 * I20) + (J20 * K20) + (L20 * M20)) / (G20 + I20 + K20 + M20)</f>
        <v>0</v>
      </c>
      <c r="F20" s="14"/>
      <c r="G20" s="13" t="n">
        <v>10</v>
      </c>
      <c r="H20" s="14"/>
      <c r="I20" s="13" t="n">
        <v>10</v>
      </c>
      <c r="J20" s="14"/>
      <c r="K20" s="13" t="n">
        <v>30</v>
      </c>
      <c r="L20" s="14"/>
      <c r="M20" s="13" t="n">
        <v>50</v>
      </c>
      <c r="N20" s="0" t="n">
        <f aca="false">RANK($D20, $D$2:$D$55, 0)</f>
        <v>1</v>
      </c>
      <c r="P20" s="2" t="n">
        <f aca="false">D20</f>
        <v>0</v>
      </c>
      <c r="Q20" s="2" t="n">
        <f aca="false">IF(OR(P20=0,P20=20) , P20 , (INT(ROUNDUP(2 * P20 , 0)) / 2))</f>
        <v>0</v>
      </c>
      <c r="R20" s="2" t="n">
        <f aca="false">L20</f>
        <v>0</v>
      </c>
      <c r="S20" s="15" t="n">
        <f aca="false">M20</f>
        <v>50</v>
      </c>
      <c r="T20" s="2" t="n">
        <f aca="false">J20</f>
        <v>0</v>
      </c>
      <c r="U20" s="15" t="n">
        <f aca="false">K20</f>
        <v>30</v>
      </c>
      <c r="V20" s="2" t="n">
        <f aca="false">IF(Y20 &gt; 20, 20 , Y20)</f>
        <v>0</v>
      </c>
      <c r="W20" s="13" t="n">
        <f aca="false">G20+I20</f>
        <v>20</v>
      </c>
      <c r="Y20" s="2" t="n">
        <f aca="false">((Q20 * (S20+U20+W20)) - ((R20 * S20) + (T20 * U20))) / W20</f>
        <v>0</v>
      </c>
    </row>
    <row r="21" customFormat="false" ht="13.8" hidden="false" customHeight="false" outlineLevel="0" collapsed="false">
      <c r="A21" s="9"/>
      <c r="B21" s="9"/>
      <c r="C21" s="16"/>
      <c r="D21" s="11" t="n">
        <f aca="false">(INT(ROUNDUP(E21 * 100,0))) / 100</f>
        <v>0</v>
      </c>
      <c r="E21" s="11" t="n">
        <f aca="false">((F21 * G21) + (H21 * I21) + (J21 * K21) + (L21 * M21)) / (G21 + I21 + K21 + M21)</f>
        <v>0</v>
      </c>
      <c r="F21" s="14"/>
      <c r="G21" s="13" t="n">
        <v>10</v>
      </c>
      <c r="H21" s="14"/>
      <c r="I21" s="13" t="n">
        <v>10</v>
      </c>
      <c r="J21" s="14"/>
      <c r="K21" s="13" t="n">
        <v>30</v>
      </c>
      <c r="L21" s="14"/>
      <c r="M21" s="13" t="n">
        <v>50</v>
      </c>
      <c r="N21" s="0" t="n">
        <f aca="false">RANK($D21, $D$2:$D$55, 0)</f>
        <v>1</v>
      </c>
      <c r="P21" s="2" t="n">
        <f aca="false">D21</f>
        <v>0</v>
      </c>
      <c r="Q21" s="2" t="n">
        <f aca="false">IF(OR(P21=0,P21=20) , P21 , (INT(ROUNDUP(2 * P21 , 0)) / 2))</f>
        <v>0</v>
      </c>
      <c r="R21" s="2" t="n">
        <f aca="false">L21</f>
        <v>0</v>
      </c>
      <c r="S21" s="15" t="n">
        <f aca="false">M21</f>
        <v>50</v>
      </c>
      <c r="T21" s="2" t="n">
        <f aca="false">J21</f>
        <v>0</v>
      </c>
      <c r="U21" s="15" t="n">
        <f aca="false">K21</f>
        <v>30</v>
      </c>
      <c r="V21" s="2" t="n">
        <f aca="false">IF(Y21 &gt; 20, 20 , Y21)</f>
        <v>0</v>
      </c>
      <c r="W21" s="13" t="n">
        <f aca="false">G21+I21</f>
        <v>20</v>
      </c>
      <c r="Y21" s="2" t="n">
        <f aca="false">((Q21 * (S21+U21+W21)) - ((R21 * S21) + (T21 * U21))) / W21</f>
        <v>0</v>
      </c>
    </row>
    <row r="22" customFormat="false" ht="13.8" hidden="false" customHeight="false" outlineLevel="0" collapsed="false">
      <c r="A22" s="9"/>
      <c r="B22" s="9"/>
      <c r="C22" s="16"/>
      <c r="D22" s="11" t="n">
        <f aca="false">(INT(ROUNDUP(E22 * 100,0))) / 100</f>
        <v>0</v>
      </c>
      <c r="E22" s="11" t="n">
        <f aca="false">((F22 * G22) + (H22 * I22) + (J22 * K22) + (L22 * M22)) / (G22 + I22 + K22 + M22)</f>
        <v>0</v>
      </c>
      <c r="F22" s="14"/>
      <c r="G22" s="13" t="n">
        <v>10</v>
      </c>
      <c r="H22" s="14"/>
      <c r="I22" s="13" t="n">
        <v>10</v>
      </c>
      <c r="J22" s="14"/>
      <c r="K22" s="13" t="n">
        <v>30</v>
      </c>
      <c r="L22" s="14"/>
      <c r="M22" s="13" t="n">
        <v>50</v>
      </c>
      <c r="N22" s="0" t="n">
        <f aca="false">RANK($D22, $D$2:$D$55, 0)</f>
        <v>1</v>
      </c>
      <c r="P22" s="2" t="n">
        <f aca="false">D22</f>
        <v>0</v>
      </c>
      <c r="Q22" s="2" t="n">
        <f aca="false">IF(OR(P22=0,P22=20) , P22 , (INT(ROUNDUP(2 * P22 , 0)) / 2))</f>
        <v>0</v>
      </c>
      <c r="R22" s="2" t="n">
        <f aca="false">L22</f>
        <v>0</v>
      </c>
      <c r="S22" s="15" t="n">
        <f aca="false">M22</f>
        <v>50</v>
      </c>
      <c r="T22" s="2" t="n">
        <f aca="false">J22</f>
        <v>0</v>
      </c>
      <c r="U22" s="15" t="n">
        <f aca="false">K22</f>
        <v>30</v>
      </c>
      <c r="V22" s="2" t="n">
        <f aca="false">IF(Y22 &gt; 20, 20 , Y22)</f>
        <v>0</v>
      </c>
      <c r="W22" s="13" t="n">
        <f aca="false">G22+I22</f>
        <v>20</v>
      </c>
      <c r="Y22" s="2" t="n">
        <f aca="false">((Q22 * (S22+U22+W22)) - ((R22 * S22) + (T22 * U22))) / W22</f>
        <v>0</v>
      </c>
    </row>
    <row r="23" customFormat="false" ht="13.8" hidden="false" customHeight="false" outlineLevel="0" collapsed="false">
      <c r="A23" s="9"/>
      <c r="B23" s="9"/>
      <c r="C23" s="16"/>
      <c r="D23" s="11" t="n">
        <f aca="false">(INT(ROUNDUP(E23 * 100,0))) / 100</f>
        <v>0</v>
      </c>
      <c r="E23" s="11" t="n">
        <f aca="false">((F23 * G23) + (H23 * I23) + (J23 * K23) + (L23 * M23)) / (G23 + I23 + K23 + M23)</f>
        <v>0</v>
      </c>
      <c r="F23" s="14"/>
      <c r="G23" s="13" t="n">
        <v>10</v>
      </c>
      <c r="H23" s="14"/>
      <c r="I23" s="13" t="n">
        <v>10</v>
      </c>
      <c r="J23" s="14"/>
      <c r="K23" s="13" t="n">
        <v>30</v>
      </c>
      <c r="L23" s="14"/>
      <c r="M23" s="13" t="n">
        <v>50</v>
      </c>
      <c r="N23" s="0" t="n">
        <f aca="false">RANK($D23, $D$2:$D$55, 0)</f>
        <v>1</v>
      </c>
      <c r="P23" s="2" t="n">
        <f aca="false">D23</f>
        <v>0</v>
      </c>
      <c r="Q23" s="2" t="n">
        <f aca="false">IF(OR(P23=0,P23=20) , P23 , (INT(ROUNDUP(2 * P23 , 0)) / 2))</f>
        <v>0</v>
      </c>
      <c r="R23" s="2" t="n">
        <f aca="false">L23</f>
        <v>0</v>
      </c>
      <c r="S23" s="15" t="n">
        <f aca="false">M23</f>
        <v>50</v>
      </c>
      <c r="T23" s="2" t="n">
        <f aca="false">J23</f>
        <v>0</v>
      </c>
      <c r="U23" s="15" t="n">
        <f aca="false">K23</f>
        <v>30</v>
      </c>
      <c r="V23" s="2" t="n">
        <f aca="false">IF(Y23 &gt; 20, 20 , Y23)</f>
        <v>0</v>
      </c>
      <c r="W23" s="13" t="n">
        <f aca="false">G23+I23</f>
        <v>20</v>
      </c>
      <c r="Y23" s="2" t="n">
        <f aca="false">((Q23 * (S23+U23+W23)) - ((R23 * S23) + (T23 * U23))) / W23</f>
        <v>0</v>
      </c>
    </row>
    <row r="24" customFormat="false" ht="13.8" hidden="false" customHeight="false" outlineLevel="0" collapsed="false">
      <c r="A24" s="9"/>
      <c r="B24" s="9"/>
      <c r="C24" s="16"/>
      <c r="D24" s="11" t="n">
        <f aca="false">(INT(ROUNDUP(E24 * 100,0))) / 100</f>
        <v>0</v>
      </c>
      <c r="E24" s="11" t="n">
        <f aca="false">((F24 * G24) + (H24 * I24) + (J24 * K24) + (L24 * M24)) / (G24 + I24 + K24 + M24)</f>
        <v>0</v>
      </c>
      <c r="F24" s="14"/>
      <c r="G24" s="13" t="n">
        <v>10</v>
      </c>
      <c r="H24" s="14"/>
      <c r="I24" s="13" t="n">
        <v>10</v>
      </c>
      <c r="J24" s="14"/>
      <c r="K24" s="13" t="n">
        <v>30</v>
      </c>
      <c r="L24" s="14"/>
      <c r="M24" s="13" t="n">
        <v>50</v>
      </c>
      <c r="N24" s="0" t="n">
        <f aca="false">RANK($D24, $D$2:$D$55, 0)</f>
        <v>1</v>
      </c>
      <c r="P24" s="2" t="n">
        <f aca="false">D24</f>
        <v>0</v>
      </c>
      <c r="Q24" s="2" t="n">
        <f aca="false">IF(OR(P24=0,P24=20) , P24 , (INT(ROUNDUP(2 * P24 , 0)) / 2))</f>
        <v>0</v>
      </c>
      <c r="R24" s="2" t="n">
        <f aca="false">L24</f>
        <v>0</v>
      </c>
      <c r="S24" s="15" t="n">
        <f aca="false">M24</f>
        <v>50</v>
      </c>
      <c r="T24" s="2" t="n">
        <f aca="false">J24</f>
        <v>0</v>
      </c>
      <c r="U24" s="15" t="n">
        <f aca="false">K24</f>
        <v>30</v>
      </c>
      <c r="V24" s="2" t="n">
        <f aca="false">IF(Y24 &gt; 20, 20 , Y24)</f>
        <v>0</v>
      </c>
      <c r="W24" s="13" t="n">
        <f aca="false">G24+I24</f>
        <v>20</v>
      </c>
      <c r="Y24" s="2" t="n">
        <f aca="false">((Q24 * (S24+U24+W24)) - ((R24 * S24) + (T24 * U24))) / W24</f>
        <v>0</v>
      </c>
    </row>
    <row r="25" customFormat="false" ht="13.8" hidden="false" customHeight="false" outlineLevel="0" collapsed="false">
      <c r="A25" s="9"/>
      <c r="B25" s="9"/>
      <c r="C25" s="16"/>
      <c r="D25" s="11" t="n">
        <f aca="false">(INT(ROUNDUP(E25 * 100,0))) / 100</f>
        <v>0</v>
      </c>
      <c r="E25" s="11" t="n">
        <f aca="false">((F25 * G25) + (H25 * I25) + (J25 * K25) + (L25 * M25)) / (G25 + I25 + K25 + M25)</f>
        <v>0</v>
      </c>
      <c r="F25" s="14"/>
      <c r="G25" s="13" t="n">
        <v>10</v>
      </c>
      <c r="H25" s="14"/>
      <c r="I25" s="13" t="n">
        <v>10</v>
      </c>
      <c r="J25" s="14"/>
      <c r="K25" s="13" t="n">
        <v>30</v>
      </c>
      <c r="L25" s="14"/>
      <c r="M25" s="13" t="n">
        <v>50</v>
      </c>
      <c r="N25" s="0" t="n">
        <f aca="false">RANK($D25, $D$2:$D$55, 0)</f>
        <v>1</v>
      </c>
      <c r="P25" s="2" t="n">
        <f aca="false">D25</f>
        <v>0</v>
      </c>
      <c r="Q25" s="2" t="n">
        <f aca="false">IF(OR(P25=0,P25=20) , P25 , (INT(ROUNDUP(2 * P25 , 0)) / 2))</f>
        <v>0</v>
      </c>
      <c r="R25" s="2" t="n">
        <f aca="false">L25</f>
        <v>0</v>
      </c>
      <c r="S25" s="15" t="n">
        <f aca="false">M25</f>
        <v>50</v>
      </c>
      <c r="T25" s="2" t="n">
        <f aca="false">J25</f>
        <v>0</v>
      </c>
      <c r="U25" s="15" t="n">
        <f aca="false">K25</f>
        <v>30</v>
      </c>
      <c r="V25" s="2" t="n">
        <f aca="false">IF(Y25 &gt; 20, 20 , Y25)</f>
        <v>0</v>
      </c>
      <c r="W25" s="13" t="n">
        <f aca="false">G25+I25</f>
        <v>20</v>
      </c>
      <c r="Y25" s="2" t="n">
        <f aca="false">((Q25 * (S25+U25+W25)) - ((R25 * S25) + (T25 * U25))) / W25</f>
        <v>0</v>
      </c>
    </row>
    <row r="26" customFormat="false" ht="13.8" hidden="false" customHeight="false" outlineLevel="0" collapsed="false">
      <c r="A26" s="9"/>
      <c r="B26" s="9"/>
      <c r="C26" s="16"/>
      <c r="D26" s="11" t="n">
        <f aca="false">(INT(ROUNDUP(E26 * 100,0))) / 100</f>
        <v>0</v>
      </c>
      <c r="E26" s="11" t="n">
        <f aca="false">((F26 * G26) + (H26 * I26) + (J26 * K26) + (L26 * M26)) / (G26 + I26 + K26 + M26)</f>
        <v>0</v>
      </c>
      <c r="F26" s="14"/>
      <c r="G26" s="13" t="n">
        <v>10</v>
      </c>
      <c r="H26" s="14"/>
      <c r="I26" s="13" t="n">
        <v>10</v>
      </c>
      <c r="J26" s="14"/>
      <c r="K26" s="13" t="n">
        <v>30</v>
      </c>
      <c r="L26" s="14"/>
      <c r="M26" s="13" t="n">
        <v>50</v>
      </c>
      <c r="N26" s="0" t="n">
        <f aca="false">RANK($D26, $D$2:$D$55, 0)</f>
        <v>1</v>
      </c>
      <c r="P26" s="2" t="n">
        <f aca="false">D26</f>
        <v>0</v>
      </c>
      <c r="Q26" s="2" t="n">
        <f aca="false">IF(OR(P26=0,P26=20) , P26 , (INT(ROUNDUP(2 * P26 , 0)) / 2))</f>
        <v>0</v>
      </c>
      <c r="R26" s="2" t="n">
        <f aca="false">L26</f>
        <v>0</v>
      </c>
      <c r="S26" s="15" t="n">
        <f aca="false">M26</f>
        <v>50</v>
      </c>
      <c r="T26" s="2" t="n">
        <f aca="false">J26</f>
        <v>0</v>
      </c>
      <c r="U26" s="15" t="n">
        <f aca="false">K26</f>
        <v>30</v>
      </c>
      <c r="V26" s="2" t="n">
        <f aca="false">IF(Y26 &gt; 20, 20 , Y26)</f>
        <v>0</v>
      </c>
      <c r="W26" s="13" t="n">
        <f aca="false">G26+I26</f>
        <v>20</v>
      </c>
      <c r="Y26" s="2" t="n">
        <f aca="false">((Q26 * (S26+U26+W26)) - ((R26 * S26) + (T26 * U26))) / W26</f>
        <v>0</v>
      </c>
    </row>
    <row r="27" customFormat="false" ht="13.8" hidden="false" customHeight="false" outlineLevel="0" collapsed="false">
      <c r="A27" s="9"/>
      <c r="B27" s="9"/>
      <c r="C27" s="16"/>
      <c r="D27" s="11" t="n">
        <f aca="false">(INT(ROUNDUP(E27 * 100,0))) / 100</f>
        <v>0</v>
      </c>
      <c r="E27" s="11" t="n">
        <f aca="false">((F27 * G27) + (H27 * I27) + (J27 * K27) + (L27 * M27)) / (G27 + I27 + K27 + M27)</f>
        <v>0</v>
      </c>
      <c r="F27" s="14"/>
      <c r="G27" s="13" t="n">
        <v>10</v>
      </c>
      <c r="H27" s="14"/>
      <c r="I27" s="13" t="n">
        <v>10</v>
      </c>
      <c r="J27" s="14"/>
      <c r="K27" s="13" t="n">
        <v>30</v>
      </c>
      <c r="L27" s="14"/>
      <c r="M27" s="13" t="n">
        <v>50</v>
      </c>
      <c r="N27" s="0" t="n">
        <f aca="false">RANK($D27, $D$2:$D$55, 0)</f>
        <v>1</v>
      </c>
      <c r="P27" s="2" t="n">
        <f aca="false">D27</f>
        <v>0</v>
      </c>
      <c r="Q27" s="2" t="n">
        <f aca="false">IF(OR(P27=0,P27=20) , P27 , (INT(ROUNDUP(2 * P27 , 0)) / 2))</f>
        <v>0</v>
      </c>
      <c r="R27" s="2" t="n">
        <f aca="false">L27</f>
        <v>0</v>
      </c>
      <c r="S27" s="15" t="n">
        <f aca="false">M27</f>
        <v>50</v>
      </c>
      <c r="T27" s="2" t="n">
        <f aca="false">J27</f>
        <v>0</v>
      </c>
      <c r="U27" s="15" t="n">
        <f aca="false">K27</f>
        <v>30</v>
      </c>
      <c r="V27" s="2" t="n">
        <f aca="false">IF(Y27 &gt; 20, 20 , Y27)</f>
        <v>0</v>
      </c>
      <c r="W27" s="13" t="n">
        <f aca="false">G27+I27</f>
        <v>20</v>
      </c>
      <c r="Y27" s="2" t="n">
        <f aca="false">((Q27 * (S27+U27+W27)) - ((R27 * S27) + (T27 * U27))) / W27</f>
        <v>0</v>
      </c>
    </row>
    <row r="28" customFormat="false" ht="13.8" hidden="false" customHeight="false" outlineLevel="0" collapsed="false">
      <c r="A28" s="9"/>
      <c r="B28" s="9"/>
      <c r="C28" s="16"/>
      <c r="D28" s="11" t="n">
        <f aca="false">(INT(ROUNDUP(E28 * 100,0))) / 100</f>
        <v>0</v>
      </c>
      <c r="E28" s="11" t="n">
        <f aca="false">((F28 * G28) + (H28 * I28) + (J28 * K28) + (L28 * M28)) / (G28 + I28 + K28 + M28)</f>
        <v>0</v>
      </c>
      <c r="F28" s="14"/>
      <c r="G28" s="13" t="n">
        <v>10</v>
      </c>
      <c r="H28" s="14"/>
      <c r="I28" s="13" t="n">
        <v>10</v>
      </c>
      <c r="J28" s="14"/>
      <c r="K28" s="13" t="n">
        <v>30</v>
      </c>
      <c r="L28" s="14"/>
      <c r="M28" s="13" t="n">
        <v>50</v>
      </c>
      <c r="N28" s="0" t="n">
        <f aca="false">RANK($D28, $D$2:$D$55, 0)</f>
        <v>1</v>
      </c>
      <c r="P28" s="2" t="n">
        <f aca="false">D28</f>
        <v>0</v>
      </c>
      <c r="Q28" s="2" t="n">
        <f aca="false">IF(OR(P28=0,P28=20) , P28 , (INT(ROUNDUP(2 * P28 , 0)) / 2))</f>
        <v>0</v>
      </c>
      <c r="R28" s="2" t="n">
        <f aca="false">L28</f>
        <v>0</v>
      </c>
      <c r="S28" s="15" t="n">
        <f aca="false">M28</f>
        <v>50</v>
      </c>
      <c r="T28" s="2" t="n">
        <f aca="false">J28</f>
        <v>0</v>
      </c>
      <c r="U28" s="15" t="n">
        <f aca="false">K28</f>
        <v>30</v>
      </c>
      <c r="V28" s="2" t="n">
        <f aca="false">IF(Y28 &gt; 20, 20 , Y28)</f>
        <v>0</v>
      </c>
      <c r="W28" s="13" t="n">
        <f aca="false">G28+I28</f>
        <v>20</v>
      </c>
      <c r="Y28" s="2" t="n">
        <f aca="false">((Q28 * (S28+U28+W28)) - ((R28 * S28) + (T28 * U28))) / W28</f>
        <v>0</v>
      </c>
    </row>
    <row r="29" customFormat="false" ht="13.8" hidden="false" customHeight="false" outlineLevel="0" collapsed="false">
      <c r="A29" s="9"/>
      <c r="B29" s="9"/>
      <c r="C29" s="16"/>
      <c r="D29" s="11" t="n">
        <f aca="false">(INT(ROUNDUP(E29 * 100,0))) / 100</f>
        <v>0</v>
      </c>
      <c r="E29" s="11" t="n">
        <f aca="false">((F29 * G29) + (H29 * I29) + (J29 * K29) + (L29 * M29)) / (G29 + I29 + K29 + M29)</f>
        <v>0</v>
      </c>
      <c r="F29" s="14"/>
      <c r="G29" s="13" t="n">
        <v>10</v>
      </c>
      <c r="H29" s="14"/>
      <c r="I29" s="13" t="n">
        <v>10</v>
      </c>
      <c r="J29" s="14"/>
      <c r="K29" s="13" t="n">
        <v>30</v>
      </c>
      <c r="L29" s="14"/>
      <c r="M29" s="13" t="n">
        <v>50</v>
      </c>
      <c r="N29" s="0" t="n">
        <f aca="false">RANK($D29, $D$2:$D$55, 0)</f>
        <v>1</v>
      </c>
      <c r="P29" s="2" t="n">
        <f aca="false">D29</f>
        <v>0</v>
      </c>
      <c r="Q29" s="2" t="n">
        <f aca="false">IF(OR(P29=0,P29=20) , P29 , (INT(ROUNDUP(2 * P29 , 0)) / 2))</f>
        <v>0</v>
      </c>
      <c r="R29" s="2" t="n">
        <f aca="false">L29</f>
        <v>0</v>
      </c>
      <c r="S29" s="15" t="n">
        <f aca="false">M29</f>
        <v>50</v>
      </c>
      <c r="T29" s="2" t="n">
        <f aca="false">J29</f>
        <v>0</v>
      </c>
      <c r="U29" s="15" t="n">
        <f aca="false">K29</f>
        <v>30</v>
      </c>
      <c r="V29" s="2" t="n">
        <f aca="false">IF(Y29 &gt; 20, 20 , Y29)</f>
        <v>0</v>
      </c>
      <c r="W29" s="13" t="n">
        <f aca="false">G29+I29</f>
        <v>20</v>
      </c>
      <c r="Y29" s="2" t="n">
        <f aca="false">((Q29 * (S29+U29+W29)) - ((R29 * S29) + (T29 * U29))) / W29</f>
        <v>0</v>
      </c>
    </row>
    <row r="30" customFormat="false" ht="13.8" hidden="false" customHeight="false" outlineLevel="0" collapsed="false">
      <c r="A30" s="9"/>
      <c r="B30" s="9"/>
      <c r="C30" s="16"/>
      <c r="D30" s="11" t="n">
        <f aca="false">(INT(ROUNDUP(E30 * 100,0))) / 100</f>
        <v>0</v>
      </c>
      <c r="E30" s="11" t="n">
        <f aca="false">((F30 * G30) + (H30 * I30) + (J30 * K30) + (L30 * M30)) / (G30 + I30 + K30 + M30)</f>
        <v>0</v>
      </c>
      <c r="F30" s="14"/>
      <c r="G30" s="13" t="n">
        <v>10</v>
      </c>
      <c r="H30" s="14"/>
      <c r="I30" s="13" t="n">
        <v>10</v>
      </c>
      <c r="J30" s="14"/>
      <c r="K30" s="13" t="n">
        <v>30</v>
      </c>
      <c r="L30" s="14"/>
      <c r="M30" s="13" t="n">
        <v>50</v>
      </c>
      <c r="N30" s="0" t="n">
        <f aca="false">RANK($D30, $D$2:$D$55, 0)</f>
        <v>1</v>
      </c>
      <c r="P30" s="2" t="n">
        <f aca="false">D30</f>
        <v>0</v>
      </c>
      <c r="Q30" s="2" t="n">
        <f aca="false">IF(OR(P30=0,P30=20) , P30 , (INT(ROUNDUP(2 * P30 , 0)) / 2))</f>
        <v>0</v>
      </c>
      <c r="R30" s="2" t="n">
        <f aca="false">L30</f>
        <v>0</v>
      </c>
      <c r="S30" s="15" t="n">
        <f aca="false">M30</f>
        <v>50</v>
      </c>
      <c r="T30" s="2" t="n">
        <f aca="false">J30</f>
        <v>0</v>
      </c>
      <c r="U30" s="15" t="n">
        <f aca="false">K30</f>
        <v>30</v>
      </c>
      <c r="V30" s="2" t="n">
        <f aca="false">IF(Y30 &gt; 20, 20 , Y30)</f>
        <v>0</v>
      </c>
      <c r="W30" s="13" t="n">
        <f aca="false">G30+I30</f>
        <v>20</v>
      </c>
      <c r="Y30" s="2" t="n">
        <f aca="false">((Q30 * (S30+U30+W30)) - ((R30 * S30) + (T30 * U30))) / W30</f>
        <v>0</v>
      </c>
    </row>
    <row r="31" customFormat="false" ht="13.8" hidden="false" customHeight="false" outlineLevel="0" collapsed="false">
      <c r="A31" s="9"/>
      <c r="B31" s="9"/>
      <c r="C31" s="16"/>
      <c r="D31" s="11" t="n">
        <f aca="false">(INT(ROUNDUP(E31 * 100,0))) / 100</f>
        <v>0</v>
      </c>
      <c r="E31" s="11" t="n">
        <f aca="false">((F31 * G31) + (H31 * I31) + (J31 * K31) + (L31 * M31)) / (G31 + I31 + K31 + M31)</f>
        <v>0</v>
      </c>
      <c r="F31" s="14"/>
      <c r="G31" s="13" t="n">
        <v>10</v>
      </c>
      <c r="H31" s="14"/>
      <c r="I31" s="13" t="n">
        <v>10</v>
      </c>
      <c r="J31" s="14"/>
      <c r="K31" s="13" t="n">
        <v>30</v>
      </c>
      <c r="L31" s="14"/>
      <c r="M31" s="13" t="n">
        <v>50</v>
      </c>
      <c r="N31" s="0" t="n">
        <f aca="false">RANK($D31, $D$2:$D$55, 0)</f>
        <v>1</v>
      </c>
      <c r="P31" s="2" t="n">
        <f aca="false">D31</f>
        <v>0</v>
      </c>
      <c r="Q31" s="2" t="n">
        <f aca="false">IF(OR(P31=0,P31=20) , P31 , (INT(ROUNDUP(2 * P31 , 0)) / 2))</f>
        <v>0</v>
      </c>
      <c r="R31" s="2" t="n">
        <f aca="false">L31</f>
        <v>0</v>
      </c>
      <c r="S31" s="15" t="n">
        <f aca="false">M31</f>
        <v>50</v>
      </c>
      <c r="T31" s="2" t="n">
        <f aca="false">J31</f>
        <v>0</v>
      </c>
      <c r="U31" s="15" t="n">
        <f aca="false">K31</f>
        <v>30</v>
      </c>
      <c r="V31" s="2" t="n">
        <f aca="false">IF(Y31 &gt; 20, 20 , Y31)</f>
        <v>0</v>
      </c>
      <c r="W31" s="13" t="n">
        <f aca="false">G31+I31</f>
        <v>20</v>
      </c>
      <c r="Y31" s="2" t="n">
        <f aca="false">((Q31 * (S31+U31+W31)) - ((R31 * S31) + (T31 * U31))) / W31</f>
        <v>0</v>
      </c>
    </row>
    <row r="32" customFormat="false" ht="13.8" hidden="false" customHeight="false" outlineLevel="0" collapsed="false">
      <c r="A32" s="9"/>
      <c r="B32" s="9"/>
      <c r="C32" s="16"/>
      <c r="D32" s="11" t="n">
        <f aca="false">(INT(ROUNDUP(E32 * 100,0))) / 100</f>
        <v>0</v>
      </c>
      <c r="E32" s="11" t="n">
        <f aca="false">((F32 * G32) + (H32 * I32) + (J32 * K32) + (L32 * M32)) / (G32 + I32 + K32 + M32)</f>
        <v>0</v>
      </c>
      <c r="F32" s="14"/>
      <c r="G32" s="13" t="n">
        <v>10</v>
      </c>
      <c r="H32" s="14"/>
      <c r="I32" s="13" t="n">
        <v>10</v>
      </c>
      <c r="J32" s="14"/>
      <c r="K32" s="13" t="n">
        <v>30</v>
      </c>
      <c r="L32" s="14"/>
      <c r="M32" s="13" t="n">
        <v>50</v>
      </c>
      <c r="N32" s="0" t="n">
        <f aca="false">RANK($D32, $D$2:$D$55, 0)</f>
        <v>1</v>
      </c>
      <c r="P32" s="2" t="n">
        <f aca="false">D32</f>
        <v>0</v>
      </c>
      <c r="Q32" s="2" t="n">
        <f aca="false">IF(OR(P32=0,P32=20) , P32 , (INT(ROUNDUP(2 * P32 , 0)) / 2))</f>
        <v>0</v>
      </c>
      <c r="R32" s="2" t="n">
        <f aca="false">L32</f>
        <v>0</v>
      </c>
      <c r="S32" s="15" t="n">
        <f aca="false">M32</f>
        <v>50</v>
      </c>
      <c r="T32" s="2" t="n">
        <f aca="false">J32</f>
        <v>0</v>
      </c>
      <c r="U32" s="15" t="n">
        <f aca="false">K32</f>
        <v>30</v>
      </c>
      <c r="V32" s="2" t="n">
        <f aca="false">IF(Y32 &gt; 20, 20 , Y32)</f>
        <v>0</v>
      </c>
      <c r="W32" s="13" t="n">
        <f aca="false">G32+I32</f>
        <v>20</v>
      </c>
      <c r="Y32" s="2" t="n">
        <f aca="false">((Q32 * (S32+U32+W32)) - ((R32 * S32) + (T32 * U32))) / W32</f>
        <v>0</v>
      </c>
    </row>
    <row r="33" customFormat="false" ht="13.8" hidden="false" customHeight="false" outlineLevel="0" collapsed="false">
      <c r="A33" s="9"/>
      <c r="B33" s="9"/>
      <c r="C33" s="16"/>
      <c r="D33" s="11" t="n">
        <f aca="false">(INT(ROUNDUP(E33 * 100,0))) / 100</f>
        <v>0</v>
      </c>
      <c r="E33" s="11" t="n">
        <f aca="false">((F33 * G33) + (H33 * I33) + (J33 * K33) + (L33 * M33)) / (G33 + I33 + K33 + M33)</f>
        <v>0</v>
      </c>
      <c r="F33" s="14"/>
      <c r="G33" s="13" t="n">
        <v>10</v>
      </c>
      <c r="H33" s="14"/>
      <c r="I33" s="13" t="n">
        <v>10</v>
      </c>
      <c r="J33" s="14"/>
      <c r="K33" s="13" t="n">
        <v>30</v>
      </c>
      <c r="L33" s="14"/>
      <c r="M33" s="13" t="n">
        <v>50</v>
      </c>
      <c r="N33" s="0" t="n">
        <f aca="false">RANK($D33, $D$2:$D$55, 0)</f>
        <v>1</v>
      </c>
      <c r="P33" s="2" t="n">
        <f aca="false">D33</f>
        <v>0</v>
      </c>
      <c r="Q33" s="2" t="n">
        <f aca="false">IF(OR(P33=0,P33=20) , P33 , (INT(ROUNDUP(2 * P33 , 0)) / 2))</f>
        <v>0</v>
      </c>
      <c r="R33" s="2" t="n">
        <f aca="false">L33</f>
        <v>0</v>
      </c>
      <c r="S33" s="15" t="n">
        <f aca="false">M33</f>
        <v>50</v>
      </c>
      <c r="T33" s="2" t="n">
        <f aca="false">J33</f>
        <v>0</v>
      </c>
      <c r="U33" s="15" t="n">
        <f aca="false">K33</f>
        <v>30</v>
      </c>
      <c r="V33" s="2" t="n">
        <f aca="false">IF(Y33 &gt; 20, 20 , Y33)</f>
        <v>0</v>
      </c>
      <c r="W33" s="13" t="n">
        <f aca="false">G33+I33</f>
        <v>20</v>
      </c>
      <c r="Y33" s="2" t="n">
        <f aca="false">((Q33 * (S33+U33+W33)) - ((R33 * S33) + (T33 * U33))) / W33</f>
        <v>0</v>
      </c>
    </row>
    <row r="34" customFormat="false" ht="13.8" hidden="false" customHeight="false" outlineLevel="0" collapsed="false">
      <c r="A34" s="9"/>
      <c r="B34" s="9"/>
      <c r="C34" s="16"/>
      <c r="D34" s="11" t="n">
        <f aca="false">(INT(ROUNDUP(E34 * 100,0))) / 100</f>
        <v>0</v>
      </c>
      <c r="E34" s="11" t="n">
        <f aca="false">((F34 * G34) + (H34 * I34) + (J34 * K34) + (L34 * M34)) / (G34 + I34 + K34 + M34)</f>
        <v>0</v>
      </c>
      <c r="F34" s="14"/>
      <c r="G34" s="13" t="n">
        <v>10</v>
      </c>
      <c r="H34" s="14"/>
      <c r="I34" s="13" t="n">
        <v>10</v>
      </c>
      <c r="J34" s="14"/>
      <c r="K34" s="13" t="n">
        <v>30</v>
      </c>
      <c r="L34" s="14"/>
      <c r="M34" s="13" t="n">
        <v>50</v>
      </c>
      <c r="N34" s="0" t="n">
        <f aca="false">RANK($D34, $D$2:$D$55, 0)</f>
        <v>1</v>
      </c>
      <c r="P34" s="2" t="n">
        <f aca="false">D34</f>
        <v>0</v>
      </c>
      <c r="Q34" s="2" t="n">
        <f aca="false">IF(OR(P34=0,P34=20) , P34 , (INT(ROUNDUP(2 * P34 , 0)) / 2))</f>
        <v>0</v>
      </c>
      <c r="R34" s="2" t="n">
        <f aca="false">L34</f>
        <v>0</v>
      </c>
      <c r="S34" s="15" t="n">
        <f aca="false">M34</f>
        <v>50</v>
      </c>
      <c r="T34" s="2" t="n">
        <f aca="false">J34</f>
        <v>0</v>
      </c>
      <c r="U34" s="15" t="n">
        <f aca="false">K34</f>
        <v>30</v>
      </c>
      <c r="V34" s="2" t="n">
        <f aca="false">IF(Y34 &gt; 20, 20 , Y34)</f>
        <v>0</v>
      </c>
      <c r="W34" s="13" t="n">
        <f aca="false">G34+I34</f>
        <v>20</v>
      </c>
      <c r="Y34" s="2" t="n">
        <f aca="false">((Q34 * (S34+U34+W34)) - ((R34 * S34) + (T34 * U34))) / W34</f>
        <v>0</v>
      </c>
    </row>
    <row r="35" customFormat="false" ht="13.8" hidden="false" customHeight="false" outlineLevel="0" collapsed="false">
      <c r="A35" s="9"/>
      <c r="B35" s="9"/>
      <c r="C35" s="16"/>
      <c r="D35" s="11" t="n">
        <f aca="false">(INT(ROUNDUP(E35 * 100,0))) / 100</f>
        <v>0</v>
      </c>
      <c r="E35" s="11" t="n">
        <f aca="false">((F35 * G35) + (H35 * I35) + (J35 * K35) + (L35 * M35)) / (G35 + I35 + K35 + M35)</f>
        <v>0</v>
      </c>
      <c r="F35" s="14"/>
      <c r="G35" s="13" t="n">
        <v>10</v>
      </c>
      <c r="H35" s="14"/>
      <c r="I35" s="13" t="n">
        <v>10</v>
      </c>
      <c r="J35" s="14"/>
      <c r="K35" s="13" t="n">
        <v>30</v>
      </c>
      <c r="L35" s="14"/>
      <c r="M35" s="13" t="n">
        <v>50</v>
      </c>
      <c r="N35" s="0" t="n">
        <f aca="false">RANK($D35, $D$2:$D$55, 0)</f>
        <v>1</v>
      </c>
      <c r="P35" s="2" t="n">
        <f aca="false">D35</f>
        <v>0</v>
      </c>
      <c r="Q35" s="2" t="n">
        <f aca="false">IF(OR(P35=0,P35=20) , P35 , (INT(ROUNDUP(2 * P35 , 0)) / 2))</f>
        <v>0</v>
      </c>
      <c r="R35" s="2" t="n">
        <f aca="false">L35</f>
        <v>0</v>
      </c>
      <c r="S35" s="15" t="n">
        <f aca="false">M35</f>
        <v>50</v>
      </c>
      <c r="T35" s="2" t="n">
        <f aca="false">J35</f>
        <v>0</v>
      </c>
      <c r="U35" s="15" t="n">
        <f aca="false">K35</f>
        <v>30</v>
      </c>
      <c r="V35" s="2" t="n">
        <f aca="false">IF(Y35 &gt; 20, 20 , Y35)</f>
        <v>0</v>
      </c>
      <c r="W35" s="13" t="n">
        <f aca="false">G35+I35</f>
        <v>20</v>
      </c>
      <c r="Y35" s="2" t="n">
        <f aca="false">((Q35 * (S35+U35+W35)) - ((R35 * S35) + (T35 * U35))) / W35</f>
        <v>0</v>
      </c>
    </row>
    <row r="36" customFormat="false" ht="13.8" hidden="false" customHeight="false" outlineLevel="0" collapsed="false">
      <c r="A36" s="9"/>
      <c r="B36" s="9"/>
      <c r="C36" s="16"/>
      <c r="D36" s="11" t="n">
        <f aca="false">(INT(ROUNDUP(E36 * 100,0))) / 100</f>
        <v>0</v>
      </c>
      <c r="E36" s="11" t="n">
        <f aca="false">((F36 * G36) + (H36 * I36) + (J36 * K36) + (L36 * M36)) / (G36 + I36 + K36 + M36)</f>
        <v>0</v>
      </c>
      <c r="F36" s="14"/>
      <c r="G36" s="13" t="n">
        <v>10</v>
      </c>
      <c r="H36" s="14"/>
      <c r="I36" s="13" t="n">
        <v>10</v>
      </c>
      <c r="J36" s="14"/>
      <c r="K36" s="13" t="n">
        <v>30</v>
      </c>
      <c r="L36" s="14"/>
      <c r="M36" s="13" t="n">
        <v>50</v>
      </c>
      <c r="N36" s="0" t="n">
        <f aca="false">RANK($D36, $D$2:$D$55, 0)</f>
        <v>1</v>
      </c>
      <c r="P36" s="2" t="n">
        <f aca="false">D36</f>
        <v>0</v>
      </c>
      <c r="Q36" s="2" t="n">
        <f aca="false">IF(OR(P36=0,P36=20) , P36 , (INT(ROUNDUP(2 * P36 , 0)) / 2))</f>
        <v>0</v>
      </c>
      <c r="R36" s="2" t="n">
        <f aca="false">L36</f>
        <v>0</v>
      </c>
      <c r="S36" s="15" t="n">
        <f aca="false">M36</f>
        <v>50</v>
      </c>
      <c r="T36" s="2" t="n">
        <f aca="false">J36</f>
        <v>0</v>
      </c>
      <c r="U36" s="15" t="n">
        <f aca="false">K36</f>
        <v>30</v>
      </c>
      <c r="V36" s="2" t="n">
        <f aca="false">IF(Y36 &gt; 20, 20 , Y36)</f>
        <v>0</v>
      </c>
      <c r="W36" s="13" t="n">
        <f aca="false">G36+I36</f>
        <v>20</v>
      </c>
      <c r="Y36" s="2" t="n">
        <f aca="false">((Q36 * (S36+U36+W36)) - ((R36 * S36) + (T36 * U36))) / W36</f>
        <v>0</v>
      </c>
    </row>
    <row r="37" customFormat="false" ht="13.8" hidden="false" customHeight="false" outlineLevel="0" collapsed="false">
      <c r="A37" s="9"/>
      <c r="B37" s="9"/>
      <c r="C37" s="16"/>
      <c r="D37" s="11" t="n">
        <f aca="false">(INT(ROUNDUP(E37 * 100,0))) / 100</f>
        <v>0</v>
      </c>
      <c r="E37" s="11" t="n">
        <f aca="false">((F37 * G37) + (H37 * I37) + (J37 * K37) + (L37 * M37)) / (G37 + I37 + K37 + M37)</f>
        <v>0</v>
      </c>
      <c r="F37" s="14"/>
      <c r="G37" s="13" t="n">
        <v>10</v>
      </c>
      <c r="H37" s="14"/>
      <c r="I37" s="13" t="n">
        <v>10</v>
      </c>
      <c r="J37" s="14"/>
      <c r="K37" s="13" t="n">
        <v>30</v>
      </c>
      <c r="L37" s="14"/>
      <c r="M37" s="13" t="n">
        <v>50</v>
      </c>
      <c r="N37" s="0" t="n">
        <f aca="false">RANK($D37, $D$2:$D$55, 0)</f>
        <v>1</v>
      </c>
      <c r="P37" s="2" t="n">
        <f aca="false">D37</f>
        <v>0</v>
      </c>
      <c r="Q37" s="2" t="n">
        <f aca="false">IF(OR(P37=0,P37=20) , P37 , (INT(ROUNDUP(2 * P37 , 0)) / 2))</f>
        <v>0</v>
      </c>
      <c r="R37" s="2" t="n">
        <f aca="false">L37</f>
        <v>0</v>
      </c>
      <c r="S37" s="15" t="n">
        <f aca="false">M37</f>
        <v>50</v>
      </c>
      <c r="T37" s="2" t="n">
        <f aca="false">J37</f>
        <v>0</v>
      </c>
      <c r="U37" s="15" t="n">
        <f aca="false">K37</f>
        <v>30</v>
      </c>
      <c r="V37" s="2" t="n">
        <f aca="false">IF(Y37 &gt; 20, 20 , Y37)</f>
        <v>0</v>
      </c>
      <c r="W37" s="13" t="n">
        <f aca="false">G37+I37</f>
        <v>20</v>
      </c>
      <c r="Y37" s="2" t="n">
        <f aca="false">((Q37 * (S37+U37+W37)) - ((R37 * S37) + (T37 * U37))) / W37</f>
        <v>0</v>
      </c>
    </row>
    <row r="38" customFormat="false" ht="13.8" hidden="false" customHeight="false" outlineLevel="0" collapsed="false">
      <c r="A38" s="9"/>
      <c r="B38" s="9"/>
      <c r="C38" s="18"/>
      <c r="D38" s="11" t="n">
        <f aca="false">(INT(ROUNDUP(E38 * 100,0))) / 100</f>
        <v>0</v>
      </c>
      <c r="E38" s="11" t="n">
        <f aca="false">((F38 * G38) + (H38 * I38) + (J38 * K38) + (L38 * M38)) / (G38 + I38 + K38 + M38)</f>
        <v>0</v>
      </c>
      <c r="F38" s="14"/>
      <c r="G38" s="13" t="n">
        <v>10</v>
      </c>
      <c r="H38" s="14"/>
      <c r="I38" s="13" t="n">
        <v>10</v>
      </c>
      <c r="J38" s="14"/>
      <c r="K38" s="13" t="n">
        <v>30</v>
      </c>
      <c r="L38" s="14"/>
      <c r="M38" s="13" t="n">
        <v>50</v>
      </c>
      <c r="N38" s="0" t="n">
        <f aca="false">RANK($D38, $D$2:$D$55, 0)</f>
        <v>1</v>
      </c>
      <c r="P38" s="2" t="n">
        <f aca="false">D38</f>
        <v>0</v>
      </c>
      <c r="Q38" s="2" t="n">
        <f aca="false">IF(OR(P38=0,P38=20) , P38 , (INT(ROUNDUP(2 * P38 , 0)) / 2))</f>
        <v>0</v>
      </c>
      <c r="R38" s="2" t="n">
        <f aca="false">L38</f>
        <v>0</v>
      </c>
      <c r="S38" s="15" t="n">
        <f aca="false">M38</f>
        <v>50</v>
      </c>
      <c r="T38" s="2" t="n">
        <f aca="false">J38</f>
        <v>0</v>
      </c>
      <c r="U38" s="15" t="n">
        <f aca="false">K38</f>
        <v>30</v>
      </c>
      <c r="V38" s="2" t="n">
        <f aca="false">IF(Y38 &gt; 20, 20 , Y38)</f>
        <v>0</v>
      </c>
      <c r="W38" s="13" t="n">
        <f aca="false">G38+I38</f>
        <v>20</v>
      </c>
      <c r="Y38" s="2" t="n">
        <f aca="false">((Q38 * (S38+U38+W38)) - ((R38 * S38) + (T38 * U38))) / W38</f>
        <v>0</v>
      </c>
    </row>
    <row r="39" customFormat="false" ht="13.8" hidden="false" customHeight="false" outlineLevel="0" collapsed="false">
      <c r="A39" s="9"/>
      <c r="B39" s="9"/>
      <c r="C39" s="9"/>
      <c r="D39" s="11" t="n">
        <f aca="false">(INT(ROUNDUP(E39 * 100,0))) / 100</f>
        <v>0</v>
      </c>
      <c r="E39" s="11" t="n">
        <f aca="false">((F39 * G39) + (H39 * I39) + (J39 * K39) + (L39 * M39)) / (G39 + I39 + K39 + M39)</f>
        <v>0</v>
      </c>
      <c r="F39" s="14"/>
      <c r="G39" s="13" t="n">
        <v>10</v>
      </c>
      <c r="H39" s="14"/>
      <c r="I39" s="13" t="n">
        <v>10</v>
      </c>
      <c r="J39" s="14"/>
      <c r="K39" s="13" t="n">
        <v>30</v>
      </c>
      <c r="L39" s="14"/>
      <c r="M39" s="13" t="n">
        <v>50</v>
      </c>
      <c r="N39" s="0" t="n">
        <f aca="false">RANK($D39, $D$2:$D$55, 0)</f>
        <v>1</v>
      </c>
      <c r="P39" s="2" t="n">
        <f aca="false">D39</f>
        <v>0</v>
      </c>
      <c r="Q39" s="2" t="n">
        <f aca="false">IF(OR(P39=0,P39=20) , P39 , (INT(ROUNDUP(2 * P39 , 0)) / 2))</f>
        <v>0</v>
      </c>
      <c r="R39" s="2" t="n">
        <f aca="false">L39</f>
        <v>0</v>
      </c>
      <c r="S39" s="15" t="n">
        <f aca="false">M39</f>
        <v>50</v>
      </c>
      <c r="T39" s="2" t="n">
        <f aca="false">J39</f>
        <v>0</v>
      </c>
      <c r="U39" s="15" t="n">
        <f aca="false">K39</f>
        <v>30</v>
      </c>
      <c r="V39" s="2" t="n">
        <f aca="false">IF(Y39 &gt; 20, 20 , Y39)</f>
        <v>0</v>
      </c>
      <c r="W39" s="13" t="n">
        <f aca="false">G39+I39</f>
        <v>20</v>
      </c>
      <c r="Y39" s="2" t="n">
        <f aca="false">((Q39 * (S39+U39+W39)) - ((R39 * S39) + (T39 * U39))) / W39</f>
        <v>0</v>
      </c>
    </row>
    <row r="40" customFormat="false" ht="13.8" hidden="false" customHeight="false" outlineLevel="0" collapsed="false">
      <c r="A40" s="9"/>
      <c r="B40" s="9"/>
      <c r="C40" s="9"/>
      <c r="D40" s="11" t="n">
        <f aca="false">(INT(ROUNDUP(E40 * 100,0))) / 100</f>
        <v>0</v>
      </c>
      <c r="E40" s="11" t="n">
        <f aca="false">((F40 * G40) + (H40 * I40) + (J40 * K40) + (L40 * M40)) / (G40 + I40 + K40 + M40)</f>
        <v>0</v>
      </c>
      <c r="F40" s="14"/>
      <c r="G40" s="13" t="n">
        <v>10</v>
      </c>
      <c r="H40" s="14"/>
      <c r="I40" s="13" t="n">
        <v>10</v>
      </c>
      <c r="J40" s="14"/>
      <c r="K40" s="13" t="n">
        <v>30</v>
      </c>
      <c r="L40" s="14"/>
      <c r="M40" s="13" t="n">
        <v>50</v>
      </c>
      <c r="N40" s="0" t="n">
        <f aca="false">RANK($D40, $D$2:$D$55, 0)</f>
        <v>1</v>
      </c>
      <c r="P40" s="2" t="n">
        <f aca="false">D40</f>
        <v>0</v>
      </c>
      <c r="Q40" s="2" t="n">
        <f aca="false">IF(OR(P40=0,P40=20) , P40 , (INT(ROUNDUP(2 * P40 , 0)) / 2))</f>
        <v>0</v>
      </c>
      <c r="R40" s="2" t="n">
        <f aca="false">L40</f>
        <v>0</v>
      </c>
      <c r="S40" s="15" t="n">
        <f aca="false">M40</f>
        <v>50</v>
      </c>
      <c r="T40" s="2" t="n">
        <f aca="false">J40</f>
        <v>0</v>
      </c>
      <c r="U40" s="15" t="n">
        <f aca="false">K40</f>
        <v>30</v>
      </c>
      <c r="V40" s="2" t="n">
        <f aca="false">IF(Y40 &gt; 20, 20 , Y40)</f>
        <v>0</v>
      </c>
      <c r="W40" s="13" t="n">
        <f aca="false">G40+I40</f>
        <v>20</v>
      </c>
      <c r="Y40" s="2" t="n">
        <f aca="false">((Q40 * (S40+U40+W40)) - ((R40 * S40) + (T40 * U40))) / W40</f>
        <v>0</v>
      </c>
    </row>
    <row r="41" customFormat="false" ht="13.8" hidden="false" customHeight="false" outlineLevel="0" collapsed="false">
      <c r="A41" s="9"/>
      <c r="B41" s="9"/>
      <c r="C41" s="9"/>
      <c r="D41" s="11" t="n">
        <f aca="false">(INT(ROUNDUP(E41 * 100,0))) / 100</f>
        <v>0</v>
      </c>
      <c r="E41" s="11" t="n">
        <f aca="false">((F41 * G41) + (H41 * I41) + (J41 * K41) + (L41 * M41)) / (G41 + I41 + K41 + M41)</f>
        <v>0</v>
      </c>
      <c r="F41" s="14"/>
      <c r="G41" s="13" t="n">
        <v>10</v>
      </c>
      <c r="H41" s="14"/>
      <c r="I41" s="13" t="n">
        <v>10</v>
      </c>
      <c r="J41" s="14"/>
      <c r="K41" s="13" t="n">
        <v>30</v>
      </c>
      <c r="L41" s="14"/>
      <c r="M41" s="13" t="n">
        <v>50</v>
      </c>
      <c r="N41" s="0" t="n">
        <f aca="false">RANK($D41, $D$2:$D$55, 0)</f>
        <v>1</v>
      </c>
      <c r="P41" s="2" t="n">
        <f aca="false">D41</f>
        <v>0</v>
      </c>
      <c r="Q41" s="2" t="n">
        <f aca="false">IF(OR(P41=0,P41=20) , P41 , (INT(ROUNDUP(2 * P41 , 0)) / 2))</f>
        <v>0</v>
      </c>
      <c r="R41" s="2" t="n">
        <f aca="false">L41</f>
        <v>0</v>
      </c>
      <c r="S41" s="15" t="n">
        <f aca="false">M41</f>
        <v>50</v>
      </c>
      <c r="T41" s="2" t="n">
        <f aca="false">J41</f>
        <v>0</v>
      </c>
      <c r="U41" s="15" t="n">
        <f aca="false">K41</f>
        <v>30</v>
      </c>
      <c r="V41" s="2" t="n">
        <f aca="false">IF(Y41 &gt; 20, 20 , Y41)</f>
        <v>0</v>
      </c>
      <c r="W41" s="13" t="n">
        <f aca="false">G41+I41</f>
        <v>20</v>
      </c>
      <c r="Y41" s="2" t="n">
        <f aca="false">((Q41 * (S41+U41+W41)) - ((R41 * S41) + (T41 * U41))) / W41</f>
        <v>0</v>
      </c>
    </row>
    <row r="42" customFormat="false" ht="13.8" hidden="false" customHeight="false" outlineLevel="0" collapsed="false">
      <c r="A42" s="9"/>
      <c r="B42" s="9"/>
      <c r="C42" s="18"/>
      <c r="D42" s="11" t="n">
        <f aca="false">(INT(ROUNDUP(E42 * 100,0))) / 100</f>
        <v>0</v>
      </c>
      <c r="E42" s="11" t="n">
        <f aca="false">((F42 * G42) + (H42 * I42) + (J42 * K42) + (L42 * M42)) / (G42 + I42 + K42 + M42)</f>
        <v>0</v>
      </c>
      <c r="F42" s="14"/>
      <c r="G42" s="13" t="n">
        <v>10</v>
      </c>
      <c r="H42" s="14"/>
      <c r="I42" s="13" t="n">
        <v>10</v>
      </c>
      <c r="J42" s="14"/>
      <c r="K42" s="13" t="n">
        <v>30</v>
      </c>
      <c r="L42" s="14"/>
      <c r="M42" s="13" t="n">
        <v>50</v>
      </c>
      <c r="N42" s="0" t="n">
        <f aca="false">RANK($D42, $D$2:$D$55, 0)</f>
        <v>1</v>
      </c>
      <c r="P42" s="2" t="n">
        <f aca="false">D42</f>
        <v>0</v>
      </c>
      <c r="Q42" s="2" t="n">
        <f aca="false">IF(OR(P42=0,P42=20) , P42 , (INT(ROUNDUP(2 * P42 , 0)) / 2))</f>
        <v>0</v>
      </c>
      <c r="R42" s="2" t="n">
        <f aca="false">L42</f>
        <v>0</v>
      </c>
      <c r="S42" s="15" t="n">
        <f aca="false">M42</f>
        <v>50</v>
      </c>
      <c r="T42" s="2" t="n">
        <f aca="false">J42</f>
        <v>0</v>
      </c>
      <c r="U42" s="15" t="n">
        <f aca="false">K42</f>
        <v>30</v>
      </c>
      <c r="V42" s="2" t="n">
        <f aca="false">IF(Y42 &gt; 20, 20 , Y42)</f>
        <v>0</v>
      </c>
      <c r="W42" s="13" t="n">
        <f aca="false">G42+I42</f>
        <v>20</v>
      </c>
      <c r="Y42" s="2" t="n">
        <f aca="false">((Q42 * (S42+U42+W42)) - ((R42 * S42) + (T42 * U42))) / W42</f>
        <v>0</v>
      </c>
    </row>
    <row r="43" customFormat="false" ht="13.8" hidden="false" customHeight="false" outlineLevel="0" collapsed="false">
      <c r="A43" s="9"/>
      <c r="B43" s="9"/>
      <c r="C43" s="18"/>
      <c r="D43" s="11" t="n">
        <f aca="false">(INT(ROUNDUP(E43 * 100,0))) / 100</f>
        <v>0</v>
      </c>
      <c r="E43" s="11" t="n">
        <f aca="false">((F43 * G43) + (H43 * I43) + (J43 * K43) + (L43 * M43)) / (G43 + I43 + K43 + M43)</f>
        <v>0</v>
      </c>
      <c r="F43" s="14"/>
      <c r="G43" s="13" t="n">
        <v>10</v>
      </c>
      <c r="H43" s="14"/>
      <c r="I43" s="13" t="n">
        <v>10</v>
      </c>
      <c r="J43" s="14"/>
      <c r="K43" s="13" t="n">
        <v>30</v>
      </c>
      <c r="L43" s="14"/>
      <c r="M43" s="13" t="n">
        <v>50</v>
      </c>
      <c r="N43" s="0" t="n">
        <f aca="false">RANK($D43, $D$2:$D$55, 0)</f>
        <v>1</v>
      </c>
      <c r="P43" s="2" t="n">
        <f aca="false">D43</f>
        <v>0</v>
      </c>
      <c r="Q43" s="2" t="n">
        <f aca="false">IF(OR(P43=0,P43=20) , P43 , (INT(ROUNDUP(2 * P43 , 0)) / 2))</f>
        <v>0</v>
      </c>
      <c r="R43" s="2" t="n">
        <f aca="false">L43</f>
        <v>0</v>
      </c>
      <c r="S43" s="15" t="n">
        <f aca="false">M43</f>
        <v>50</v>
      </c>
      <c r="T43" s="2" t="n">
        <f aca="false">J43</f>
        <v>0</v>
      </c>
      <c r="U43" s="15" t="n">
        <f aca="false">K43</f>
        <v>30</v>
      </c>
      <c r="V43" s="2" t="n">
        <f aca="false">IF(Y43 &gt; 20, 20 , Y43)</f>
        <v>0</v>
      </c>
      <c r="W43" s="13" t="n">
        <f aca="false">G43+I43</f>
        <v>20</v>
      </c>
      <c r="Y43" s="2" t="n">
        <f aca="false">((Q43 * (S43+U43+W43)) - ((R43 * S43) + (T43 * U43))) / W43</f>
        <v>0</v>
      </c>
    </row>
    <row r="44" customFormat="false" ht="13.8" hidden="false" customHeight="false" outlineLevel="0" collapsed="false">
      <c r="A44" s="9"/>
      <c r="B44" s="9"/>
      <c r="C44" s="18"/>
      <c r="D44" s="11" t="n">
        <f aca="false">(INT(ROUNDUP(E44 * 100,0))) / 100</f>
        <v>0</v>
      </c>
      <c r="E44" s="11" t="n">
        <f aca="false">((F44 * G44) + (H44 * I44) + (J44 * K44) + (L44 * M44)) / (G44 + I44 + K44 + M44)</f>
        <v>0</v>
      </c>
      <c r="F44" s="14"/>
      <c r="G44" s="13" t="n">
        <v>10</v>
      </c>
      <c r="H44" s="14"/>
      <c r="I44" s="13" t="n">
        <v>10</v>
      </c>
      <c r="J44" s="14"/>
      <c r="K44" s="13" t="n">
        <v>30</v>
      </c>
      <c r="L44" s="14"/>
      <c r="M44" s="13" t="n">
        <v>50</v>
      </c>
      <c r="N44" s="0" t="n">
        <f aca="false">RANK($D44, $D$2:$D$55, 0)</f>
        <v>1</v>
      </c>
      <c r="P44" s="2" t="n">
        <f aca="false">D44</f>
        <v>0</v>
      </c>
      <c r="Q44" s="2" t="n">
        <f aca="false">IF(OR(P44=0,P44=20) , P44 , (INT(ROUNDUP(2 * P44 , 0)) / 2))</f>
        <v>0</v>
      </c>
      <c r="R44" s="2" t="n">
        <f aca="false">L44</f>
        <v>0</v>
      </c>
      <c r="S44" s="15" t="n">
        <f aca="false">M44</f>
        <v>50</v>
      </c>
      <c r="T44" s="2" t="n">
        <f aca="false">J44</f>
        <v>0</v>
      </c>
      <c r="U44" s="15" t="n">
        <f aca="false">K44</f>
        <v>30</v>
      </c>
      <c r="V44" s="2" t="n">
        <f aca="false">IF(Y44 &gt; 20, 20 , Y44)</f>
        <v>0</v>
      </c>
      <c r="W44" s="13" t="n">
        <f aca="false">G44+I44</f>
        <v>20</v>
      </c>
      <c r="Y44" s="2" t="n">
        <f aca="false">((Q44 * (S44+U44+W44)) - ((R44 * S44) + (T44 * U44))) / W44</f>
        <v>0</v>
      </c>
    </row>
    <row r="45" customFormat="false" ht="13.8" hidden="false" customHeight="false" outlineLevel="0" collapsed="false">
      <c r="A45" s="9"/>
      <c r="B45" s="9"/>
      <c r="C45" s="18"/>
      <c r="D45" s="11" t="n">
        <f aca="false">(INT(ROUNDUP(E45 * 100,0))) / 100</f>
        <v>0</v>
      </c>
      <c r="E45" s="11" t="n">
        <f aca="false">((F45 * G45) + (H45 * I45) + (J45 * K45) + (L45 * M45)) / (G45 + I45 + K45 + M45)</f>
        <v>0</v>
      </c>
      <c r="F45" s="14"/>
      <c r="G45" s="13" t="n">
        <v>10</v>
      </c>
      <c r="H45" s="14"/>
      <c r="I45" s="13" t="n">
        <v>10</v>
      </c>
      <c r="J45" s="14"/>
      <c r="K45" s="13" t="n">
        <v>30</v>
      </c>
      <c r="L45" s="14"/>
      <c r="M45" s="13" t="n">
        <v>50</v>
      </c>
      <c r="N45" s="0" t="n">
        <f aca="false">RANK($D45, $D$2:$D$55, 0)</f>
        <v>1</v>
      </c>
      <c r="P45" s="2" t="n">
        <f aca="false">D45</f>
        <v>0</v>
      </c>
      <c r="Q45" s="2" t="n">
        <f aca="false">IF(OR(P45=0,P45=20) , P45 , (INT(ROUNDUP(2 * P45 , 0)) / 2))</f>
        <v>0</v>
      </c>
      <c r="R45" s="2" t="n">
        <f aca="false">L45</f>
        <v>0</v>
      </c>
      <c r="S45" s="15" t="n">
        <f aca="false">M45</f>
        <v>50</v>
      </c>
      <c r="T45" s="2" t="n">
        <f aca="false">J45</f>
        <v>0</v>
      </c>
      <c r="U45" s="15" t="n">
        <f aca="false">K45</f>
        <v>30</v>
      </c>
      <c r="V45" s="2" t="n">
        <f aca="false">IF(Y45 &gt; 20, 20 , Y45)</f>
        <v>0</v>
      </c>
      <c r="W45" s="13" t="n">
        <f aca="false">G45+I45</f>
        <v>20</v>
      </c>
      <c r="Y45" s="2" t="n">
        <f aca="false">((Q45 * (S45+U45+W45)) - ((R45 * S45) + (T45 * U45))) / W45</f>
        <v>0</v>
      </c>
    </row>
    <row r="46" customFormat="false" ht="13.8" hidden="false" customHeight="false" outlineLevel="0" collapsed="false">
      <c r="A46" s="9"/>
      <c r="B46" s="9"/>
      <c r="C46" s="18"/>
      <c r="D46" s="11" t="n">
        <f aca="false">(INT(ROUNDUP(E46 * 100,0))) / 100</f>
        <v>0</v>
      </c>
      <c r="E46" s="11" t="n">
        <f aca="false">((F46 * G46) + (H46 * I46) + (J46 * K46) + (L46 * M46)) / (G46 + I46 + K46 + M46)</f>
        <v>0</v>
      </c>
      <c r="F46" s="14"/>
      <c r="G46" s="13" t="n">
        <v>10</v>
      </c>
      <c r="H46" s="14"/>
      <c r="I46" s="13" t="n">
        <v>10</v>
      </c>
      <c r="J46" s="14"/>
      <c r="K46" s="13" t="n">
        <v>30</v>
      </c>
      <c r="L46" s="14"/>
      <c r="M46" s="13" t="n">
        <v>50</v>
      </c>
      <c r="N46" s="0" t="n">
        <f aca="false">RANK($D46, $D$2:$D$55, 0)</f>
        <v>1</v>
      </c>
      <c r="P46" s="2" t="n">
        <f aca="false">D46</f>
        <v>0</v>
      </c>
      <c r="Q46" s="2" t="n">
        <f aca="false">IF(OR(P46=0,P46=20) , P46 , (INT(ROUNDUP(2 * P46 , 0)) / 2))</f>
        <v>0</v>
      </c>
      <c r="R46" s="2" t="n">
        <f aca="false">L46</f>
        <v>0</v>
      </c>
      <c r="S46" s="15" t="n">
        <f aca="false">M46</f>
        <v>50</v>
      </c>
      <c r="T46" s="2" t="n">
        <f aca="false">J46</f>
        <v>0</v>
      </c>
      <c r="U46" s="15" t="n">
        <f aca="false">K46</f>
        <v>30</v>
      </c>
      <c r="V46" s="2" t="n">
        <f aca="false">IF(Y46 &gt; 20, 20 , Y46)</f>
        <v>0</v>
      </c>
      <c r="W46" s="13" t="n">
        <f aca="false">G46+I46</f>
        <v>20</v>
      </c>
      <c r="Y46" s="2" t="n">
        <f aca="false">((Q46 * (S46+U46+W46)) - ((R46 * S46) + (T46 * U46))) / W46</f>
        <v>0</v>
      </c>
    </row>
    <row r="47" customFormat="false" ht="13.8" hidden="false" customHeight="false" outlineLevel="0" collapsed="false">
      <c r="A47" s="9"/>
      <c r="B47" s="9"/>
      <c r="C47" s="18"/>
      <c r="D47" s="11" t="n">
        <f aca="false">(INT(ROUNDUP(E47 * 100,0))) / 100</f>
        <v>0</v>
      </c>
      <c r="E47" s="11" t="n">
        <f aca="false">((F47 * G47) + (H47 * I47) + (J47 * K47) + (L47 * M47)) / (G47 + I47 + K47 + M47)</f>
        <v>0</v>
      </c>
      <c r="F47" s="14"/>
      <c r="G47" s="13" t="n">
        <v>10</v>
      </c>
      <c r="H47" s="14"/>
      <c r="I47" s="13" t="n">
        <v>10</v>
      </c>
      <c r="J47" s="14"/>
      <c r="K47" s="13" t="n">
        <v>30</v>
      </c>
      <c r="L47" s="14"/>
      <c r="M47" s="13" t="n">
        <v>50</v>
      </c>
      <c r="N47" s="0" t="n">
        <f aca="false">RANK($D47, $D$2:$D$55, 0)</f>
        <v>1</v>
      </c>
      <c r="P47" s="2" t="n">
        <f aca="false">D47</f>
        <v>0</v>
      </c>
      <c r="Q47" s="2" t="n">
        <f aca="false">IF(OR(P47=0,P47=20) , P47 , (INT(ROUNDUP(2 * P47 , 0)) / 2))</f>
        <v>0</v>
      </c>
      <c r="R47" s="2" t="n">
        <f aca="false">L47</f>
        <v>0</v>
      </c>
      <c r="S47" s="15" t="n">
        <f aca="false">M47</f>
        <v>50</v>
      </c>
      <c r="T47" s="2" t="n">
        <f aca="false">J47</f>
        <v>0</v>
      </c>
      <c r="U47" s="15" t="n">
        <f aca="false">K47</f>
        <v>30</v>
      </c>
      <c r="V47" s="2" t="n">
        <f aca="false">IF(Y47 &gt; 20, 20 , Y47)</f>
        <v>0</v>
      </c>
      <c r="W47" s="13" t="n">
        <f aca="false">G47+I47</f>
        <v>20</v>
      </c>
      <c r="Y47" s="2" t="n">
        <f aca="false">((Q47 * (S47+U47+W47)) - ((R47 * S47) + (T47 * U47))) / W47</f>
        <v>0</v>
      </c>
    </row>
    <row r="48" customFormat="false" ht="13.8" hidden="false" customHeight="false" outlineLevel="0" collapsed="false">
      <c r="A48" s="9"/>
      <c r="B48" s="9"/>
      <c r="C48" s="18"/>
      <c r="D48" s="11" t="n">
        <f aca="false">(INT(ROUNDUP(E48 * 100,0))) / 100</f>
        <v>0</v>
      </c>
      <c r="E48" s="11" t="n">
        <f aca="false">((F48 * G48) + (H48 * I48) + (J48 * K48) + (L48 * M48)) / (G48 + I48 + K48 + M48)</f>
        <v>0</v>
      </c>
      <c r="F48" s="14"/>
      <c r="G48" s="13" t="n">
        <v>10</v>
      </c>
      <c r="H48" s="14"/>
      <c r="I48" s="13" t="n">
        <v>10</v>
      </c>
      <c r="J48" s="14"/>
      <c r="K48" s="13" t="n">
        <v>30</v>
      </c>
      <c r="L48" s="14"/>
      <c r="M48" s="13" t="n">
        <v>50</v>
      </c>
      <c r="N48" s="0" t="n">
        <f aca="false">RANK($D48, $D$2:$D$55, 0)</f>
        <v>1</v>
      </c>
      <c r="P48" s="2" t="n">
        <f aca="false">D48</f>
        <v>0</v>
      </c>
      <c r="Q48" s="2" t="n">
        <f aca="false">IF(OR(P48=0,P48=20) , P48 , (INT(ROUNDUP(2 * P48 , 0)) / 2))</f>
        <v>0</v>
      </c>
      <c r="R48" s="2" t="n">
        <f aca="false">L48</f>
        <v>0</v>
      </c>
      <c r="S48" s="15" t="n">
        <f aca="false">M48</f>
        <v>50</v>
      </c>
      <c r="T48" s="2" t="n">
        <f aca="false">J48</f>
        <v>0</v>
      </c>
      <c r="U48" s="15" t="n">
        <f aca="false">K48</f>
        <v>30</v>
      </c>
      <c r="V48" s="2" t="n">
        <f aca="false">IF(Y48 &gt; 20, 20 , Y48)</f>
        <v>0</v>
      </c>
      <c r="W48" s="13" t="n">
        <f aca="false">G48+I48</f>
        <v>20</v>
      </c>
      <c r="Y48" s="2" t="n">
        <f aca="false">((Q48 * (S48+U48+W48)) - ((R48 * S48) + (T48 * U48))) / W48</f>
        <v>0</v>
      </c>
    </row>
    <row r="49" customFormat="false" ht="13.8" hidden="false" customHeight="false" outlineLevel="0" collapsed="false">
      <c r="A49" s="9"/>
      <c r="B49" s="9"/>
      <c r="C49" s="18"/>
      <c r="D49" s="11" t="n">
        <f aca="false">(INT(ROUNDUP(E49 * 100,0))) / 100</f>
        <v>0</v>
      </c>
      <c r="E49" s="11" t="n">
        <f aca="false">((F49 * G49) + (H49 * I49) + (J49 * K49) + (L49 * M49)) / (G49 + I49 + K49 + M49)</f>
        <v>0</v>
      </c>
      <c r="F49" s="14"/>
      <c r="G49" s="13" t="n">
        <v>10</v>
      </c>
      <c r="H49" s="14"/>
      <c r="I49" s="13" t="n">
        <v>10</v>
      </c>
      <c r="J49" s="14"/>
      <c r="K49" s="13" t="n">
        <v>30</v>
      </c>
      <c r="L49" s="14"/>
      <c r="M49" s="13" t="n">
        <v>50</v>
      </c>
      <c r="N49" s="0" t="n">
        <f aca="false">RANK($D49, $D$2:$D$55, 0)</f>
        <v>1</v>
      </c>
      <c r="P49" s="2" t="n">
        <f aca="false">D49</f>
        <v>0</v>
      </c>
      <c r="Q49" s="2" t="n">
        <f aca="false">IF(OR(P49=0,P49=20) , P49 , (INT(ROUNDUP(2 * P49 , 0)) / 2))</f>
        <v>0</v>
      </c>
      <c r="R49" s="2" t="n">
        <f aca="false">L49</f>
        <v>0</v>
      </c>
      <c r="S49" s="15" t="n">
        <f aca="false">M49</f>
        <v>50</v>
      </c>
      <c r="T49" s="2" t="n">
        <f aca="false">J49</f>
        <v>0</v>
      </c>
      <c r="U49" s="15" t="n">
        <f aca="false">K49</f>
        <v>30</v>
      </c>
      <c r="V49" s="2" t="n">
        <f aca="false">IF(Y49 &gt; 20, 20 , Y49)</f>
        <v>0</v>
      </c>
      <c r="W49" s="13" t="n">
        <f aca="false">G49+I49</f>
        <v>20</v>
      </c>
      <c r="Y49" s="2" t="n">
        <f aca="false">((Q49 * (S49+U49+W49)) - ((R49 * S49) + (T49 * U49))) / W49</f>
        <v>0</v>
      </c>
    </row>
    <row r="50" customFormat="false" ht="13.8" hidden="false" customHeight="false" outlineLevel="0" collapsed="false">
      <c r="A50" s="9"/>
      <c r="B50" s="9"/>
      <c r="C50" s="18"/>
      <c r="D50" s="11" t="n">
        <f aca="false">(INT(ROUNDUP(E50 * 100,0))) / 100</f>
        <v>0</v>
      </c>
      <c r="E50" s="11" t="n">
        <f aca="false">((F50 * G50) + (H50 * I50) + (J50 * K50) + (L50 * M50)) / (G50 + I50 + K50 + M50)</f>
        <v>0</v>
      </c>
      <c r="F50" s="14"/>
      <c r="G50" s="13" t="n">
        <v>10</v>
      </c>
      <c r="H50" s="14"/>
      <c r="I50" s="13" t="n">
        <v>10</v>
      </c>
      <c r="J50" s="14"/>
      <c r="K50" s="13" t="n">
        <v>30</v>
      </c>
      <c r="L50" s="14"/>
      <c r="M50" s="13" t="n">
        <v>50</v>
      </c>
      <c r="N50" s="0" t="n">
        <f aca="false">RANK($D50, $D$2:$D$55, 0)</f>
        <v>1</v>
      </c>
      <c r="P50" s="2" t="n">
        <f aca="false">D50</f>
        <v>0</v>
      </c>
      <c r="Q50" s="2" t="n">
        <f aca="false">IF(OR(P50=0,P50=20) , P50 , (INT(ROUNDUP(2 * P50 , 0)) / 2))</f>
        <v>0</v>
      </c>
      <c r="R50" s="2" t="n">
        <f aca="false">L50</f>
        <v>0</v>
      </c>
      <c r="S50" s="15" t="n">
        <f aca="false">M50</f>
        <v>50</v>
      </c>
      <c r="T50" s="2" t="n">
        <f aca="false">J50</f>
        <v>0</v>
      </c>
      <c r="U50" s="15" t="n">
        <f aca="false">K50</f>
        <v>30</v>
      </c>
      <c r="V50" s="2" t="n">
        <f aca="false">IF(Y50 &gt; 20, 20 , Y50)</f>
        <v>0</v>
      </c>
      <c r="W50" s="13" t="n">
        <f aca="false">G50+I50</f>
        <v>20</v>
      </c>
      <c r="Y50" s="2" t="n">
        <f aca="false">((Q50 * (S50+U50+W50)) - ((R50 * S50) + (T50 * U50))) / W50</f>
        <v>0</v>
      </c>
    </row>
    <row r="51" customFormat="false" ht="13.8" hidden="false" customHeight="false" outlineLevel="0" collapsed="false">
      <c r="A51" s="9"/>
      <c r="B51" s="9"/>
      <c r="C51" s="18"/>
      <c r="D51" s="11" t="n">
        <f aca="false">(INT(ROUNDUP(E51 * 100,0))) / 100</f>
        <v>0</v>
      </c>
      <c r="E51" s="11" t="n">
        <f aca="false">((F51 * G51) + (H51 * I51) + (J51 * K51) + (L51 * M51)) / (G51 + I51 + K51 + M51)</f>
        <v>0</v>
      </c>
      <c r="F51" s="14"/>
      <c r="G51" s="13" t="n">
        <v>10</v>
      </c>
      <c r="H51" s="14"/>
      <c r="I51" s="13" t="n">
        <v>10</v>
      </c>
      <c r="J51" s="14"/>
      <c r="K51" s="13" t="n">
        <v>30</v>
      </c>
      <c r="L51" s="14"/>
      <c r="M51" s="13" t="n">
        <v>50</v>
      </c>
      <c r="N51" s="0" t="n">
        <f aca="false">RANK($D51, $D$2:$D$55, 0)</f>
        <v>1</v>
      </c>
      <c r="P51" s="2" t="n">
        <f aca="false">D51</f>
        <v>0</v>
      </c>
      <c r="Q51" s="2" t="n">
        <f aca="false">IF(OR(P51=0,P51=20) , P51 , (INT(ROUNDUP(2 * P51 , 0)) / 2))</f>
        <v>0</v>
      </c>
      <c r="R51" s="2" t="n">
        <f aca="false">L51</f>
        <v>0</v>
      </c>
      <c r="S51" s="15" t="n">
        <f aca="false">M51</f>
        <v>50</v>
      </c>
      <c r="T51" s="2" t="n">
        <f aca="false">J51</f>
        <v>0</v>
      </c>
      <c r="U51" s="15" t="n">
        <f aca="false">K51</f>
        <v>30</v>
      </c>
      <c r="V51" s="2" t="n">
        <f aca="false">IF(Y51 &gt; 20, 20 , Y51)</f>
        <v>0</v>
      </c>
      <c r="W51" s="13" t="n">
        <f aca="false">G51+I51</f>
        <v>20</v>
      </c>
      <c r="Y51" s="2" t="n">
        <f aca="false">((Q51 * (S51+U51+W51)) - ((R51 * S51) + (T51 * U51))) / W51</f>
        <v>0</v>
      </c>
    </row>
    <row r="52" customFormat="false" ht="13.8" hidden="false" customHeight="false" outlineLevel="0" collapsed="false">
      <c r="A52" s="9"/>
      <c r="B52" s="9"/>
      <c r="C52" s="18"/>
      <c r="D52" s="11" t="n">
        <f aca="false">(INT(ROUNDUP(E52 * 100,0))) / 100</f>
        <v>0</v>
      </c>
      <c r="E52" s="11" t="n">
        <f aca="false">((F52 * G52) + (H52 * I52) + (J52 * K52) + (L52 * M52)) / (G52 + I52 + K52 + M52)</f>
        <v>0</v>
      </c>
      <c r="F52" s="14"/>
      <c r="G52" s="13" t="n">
        <v>10</v>
      </c>
      <c r="H52" s="14"/>
      <c r="I52" s="13" t="n">
        <v>10</v>
      </c>
      <c r="J52" s="14"/>
      <c r="K52" s="13" t="n">
        <v>30</v>
      </c>
      <c r="L52" s="14"/>
      <c r="M52" s="13" t="n">
        <v>50</v>
      </c>
      <c r="N52" s="0" t="n">
        <f aca="false">RANK($D52, $D$2:$D$55, 0)</f>
        <v>1</v>
      </c>
      <c r="P52" s="2" t="n">
        <f aca="false">D52</f>
        <v>0</v>
      </c>
      <c r="Q52" s="2" t="n">
        <f aca="false">IF(OR(P52=0,P52=20) , P52 , (INT(ROUNDUP(2 * P52 , 0)) / 2))</f>
        <v>0</v>
      </c>
      <c r="R52" s="2" t="n">
        <f aca="false">L52</f>
        <v>0</v>
      </c>
      <c r="S52" s="15" t="n">
        <f aca="false">M52</f>
        <v>50</v>
      </c>
      <c r="T52" s="2" t="n">
        <f aca="false">J52</f>
        <v>0</v>
      </c>
      <c r="U52" s="15" t="n">
        <f aca="false">K52</f>
        <v>30</v>
      </c>
      <c r="V52" s="2" t="n">
        <f aca="false">IF(Y52 &gt; 20, 20 , Y52)</f>
        <v>0</v>
      </c>
      <c r="W52" s="13" t="n">
        <f aca="false">G52+I52</f>
        <v>20</v>
      </c>
      <c r="Y52" s="2" t="n">
        <f aca="false">((Q52 * (S52+U52+W52)) - ((R52 * S52) + (T52 * U52))) / W52</f>
        <v>0</v>
      </c>
    </row>
    <row r="53" customFormat="false" ht="13.8" hidden="false" customHeight="false" outlineLevel="0" collapsed="false">
      <c r="A53" s="9"/>
      <c r="B53" s="9"/>
      <c r="C53" s="18"/>
      <c r="D53" s="11" t="n">
        <f aca="false">(INT(ROUNDUP(E53 * 100,0))) / 100</f>
        <v>0</v>
      </c>
      <c r="E53" s="11" t="n">
        <f aca="false">((F53 * G53) + (H53 * I53) + (J53 * K53) + (L53 * M53)) / (G53 + I53 + K53 + M53)</f>
        <v>0</v>
      </c>
      <c r="F53" s="14"/>
      <c r="G53" s="13" t="n">
        <v>10</v>
      </c>
      <c r="H53" s="14"/>
      <c r="I53" s="13" t="n">
        <v>10</v>
      </c>
      <c r="J53" s="14"/>
      <c r="K53" s="13" t="n">
        <v>30</v>
      </c>
      <c r="L53" s="14"/>
      <c r="M53" s="13" t="n">
        <v>50</v>
      </c>
      <c r="N53" s="0" t="n">
        <f aca="false">RANK($D53, $D$2:$D$55, 0)</f>
        <v>1</v>
      </c>
      <c r="P53" s="2" t="n">
        <f aca="false">D53</f>
        <v>0</v>
      </c>
      <c r="Q53" s="2" t="n">
        <f aca="false">IF(OR(P53=0,P53=20) , P53 , (INT(ROUNDUP(2 * P53 , 0)) / 2))</f>
        <v>0</v>
      </c>
      <c r="R53" s="2" t="n">
        <f aca="false">L53</f>
        <v>0</v>
      </c>
      <c r="S53" s="15" t="n">
        <f aca="false">M53</f>
        <v>50</v>
      </c>
      <c r="T53" s="2" t="n">
        <f aca="false">J53</f>
        <v>0</v>
      </c>
      <c r="U53" s="15" t="n">
        <f aca="false">K53</f>
        <v>30</v>
      </c>
      <c r="V53" s="2" t="n">
        <f aca="false">IF(Y53 &gt; 20, 20 , Y53)</f>
        <v>0</v>
      </c>
      <c r="W53" s="13" t="n">
        <f aca="false">G53+I53</f>
        <v>20</v>
      </c>
      <c r="Y53" s="2" t="n">
        <f aca="false">((Q53 * (S53+U53+W53)) - ((R53 * S53) + (T53 * U53))) / W53</f>
        <v>0</v>
      </c>
    </row>
    <row r="54" customFormat="false" ht="13.8" hidden="false" customHeight="false" outlineLevel="0" collapsed="false">
      <c r="A54" s="9"/>
      <c r="B54" s="9"/>
      <c r="C54" s="18"/>
      <c r="D54" s="11" t="n">
        <f aca="false">(INT(ROUNDUP(E54 * 100,0))) / 100</f>
        <v>0</v>
      </c>
      <c r="E54" s="11" t="n">
        <f aca="false">((F54 * G54) + (H54 * I54) + (J54 * K54) + (L54 * M54)) / (G54 + I54 + K54 + M54)</f>
        <v>0</v>
      </c>
      <c r="F54" s="14"/>
      <c r="G54" s="13" t="n">
        <v>10</v>
      </c>
      <c r="H54" s="14"/>
      <c r="I54" s="13" t="n">
        <v>10</v>
      </c>
      <c r="J54" s="14"/>
      <c r="K54" s="13" t="n">
        <v>30</v>
      </c>
      <c r="L54" s="14"/>
      <c r="M54" s="13" t="n">
        <v>50</v>
      </c>
      <c r="N54" s="0" t="n">
        <f aca="false">RANK($D54, $D$2:$D$55, 0)</f>
        <v>1</v>
      </c>
      <c r="P54" s="2" t="n">
        <f aca="false">D54</f>
        <v>0</v>
      </c>
      <c r="Q54" s="2" t="n">
        <f aca="false">IF(OR(P54=0,P54=20) , P54 , (INT(ROUNDUP(2 * P54 , 0)) / 2))</f>
        <v>0</v>
      </c>
      <c r="R54" s="2" t="n">
        <f aca="false">L54</f>
        <v>0</v>
      </c>
      <c r="S54" s="15" t="n">
        <f aca="false">M54</f>
        <v>50</v>
      </c>
      <c r="T54" s="2" t="n">
        <f aca="false">J54</f>
        <v>0</v>
      </c>
      <c r="U54" s="15" t="n">
        <f aca="false">K54</f>
        <v>30</v>
      </c>
      <c r="V54" s="2" t="n">
        <f aca="false">IF(Y54 &gt; 20, 20 , Y54)</f>
        <v>0</v>
      </c>
      <c r="W54" s="13" t="n">
        <f aca="false">G54+I54</f>
        <v>20</v>
      </c>
      <c r="Y54" s="2" t="n">
        <f aca="false">((Q54 * (S54+U54+W54)) - ((R54 * S54) + (T54 * U54))) / W54</f>
        <v>0</v>
      </c>
    </row>
    <row r="55" customFormat="false" ht="13.8" hidden="false" customHeight="false" outlineLevel="0" collapsed="false">
      <c r="A55" s="9"/>
      <c r="B55" s="9"/>
      <c r="C55" s="18"/>
      <c r="D55" s="11" t="n">
        <f aca="false">(INT(ROUNDUP(E55 * 100,0))) / 100</f>
        <v>0</v>
      </c>
      <c r="E55" s="11" t="n">
        <f aca="false">((F55 * G55) + (H55 * I55) + (J55 * K55) + (L55 * M55)) / (G55 + I55 + K55 + M55)</f>
        <v>0</v>
      </c>
      <c r="F55" s="14"/>
      <c r="G55" s="13" t="n">
        <v>10</v>
      </c>
      <c r="H55" s="14"/>
      <c r="I55" s="13" t="n">
        <v>10</v>
      </c>
      <c r="J55" s="14"/>
      <c r="K55" s="13" t="n">
        <v>30</v>
      </c>
      <c r="L55" s="14"/>
      <c r="M55" s="13" t="n">
        <v>50</v>
      </c>
      <c r="N55" s="0" t="n">
        <f aca="false">RANK($D55, $D$2:$D$55, 0)</f>
        <v>1</v>
      </c>
      <c r="P55" s="2" t="n">
        <f aca="false">D55</f>
        <v>0</v>
      </c>
      <c r="Q55" s="2" t="n">
        <f aca="false">IF(OR(P55=0,P55=20) , P55 , (INT(ROUNDUP(2 * P55 , 0)) / 2))</f>
        <v>0</v>
      </c>
      <c r="R55" s="2" t="n">
        <f aca="false">L55</f>
        <v>0</v>
      </c>
      <c r="S55" s="15" t="n">
        <f aca="false">M55</f>
        <v>50</v>
      </c>
      <c r="T55" s="2" t="n">
        <f aca="false">J55</f>
        <v>0</v>
      </c>
      <c r="U55" s="15" t="n">
        <f aca="false">K55</f>
        <v>30</v>
      </c>
      <c r="V55" s="2" t="n">
        <f aca="false">IF(Y55 &gt; 20, 20 , Y55)</f>
        <v>0</v>
      </c>
      <c r="W55" s="13" t="n">
        <f aca="false">G55+I55</f>
        <v>20</v>
      </c>
      <c r="Y55" s="2" t="n">
        <f aca="false">((Q55 * (S55+U55+W55)) - ((R55 * S55) + (T55 * U55))) / W55</f>
        <v>0</v>
      </c>
    </row>
    <row r="57" customFormat="false" ht="13.8" hidden="false" customHeight="false" outlineLevel="0" collapsed="false">
      <c r="C57" s="1" t="s">
        <v>14</v>
      </c>
      <c r="D57" s="2" t="n">
        <f aca="false">SUM(D2:D55) / COUNT(D2:D55)</f>
        <v>0</v>
      </c>
      <c r="E57" s="2" t="n">
        <f aca="false">SUM(E2:E55) / COUNT(E2:E55)</f>
        <v>0</v>
      </c>
      <c r="F57" s="2" t="e">
        <f aca="false">SUM(F2:F55) / COUNT(F2:F55)</f>
        <v>#DIV/0!</v>
      </c>
      <c r="G57" s="19" t="n">
        <f aca="false">SUM(G2:G55) / COUNT(G2:G55)</f>
        <v>10</v>
      </c>
      <c r="H57" s="2" t="e">
        <f aca="false">SUM(H2:H55) / COUNT(H2:H55)</f>
        <v>#DIV/0!</v>
      </c>
      <c r="I57" s="19" t="n">
        <f aca="false">SUM(I2:I55) / COUNT(I2:I55)</f>
        <v>10</v>
      </c>
      <c r="J57" s="2" t="e">
        <f aca="false">SUM(J2:J55) / COUNT(J2:J55)</f>
        <v>#DIV/0!</v>
      </c>
      <c r="K57" s="19" t="n">
        <f aca="false">SUM(K2:K55) / COUNT(K2:K55)</f>
        <v>30</v>
      </c>
      <c r="L57" s="2" t="e">
        <f aca="false">SUM(L2:L55) / COUNT(L2:L55)</f>
        <v>#DIV/0!</v>
      </c>
      <c r="M57" s="19" t="n">
        <f aca="false">SUM(M2:M55) / COUNT(M2:M55)</f>
        <v>50</v>
      </c>
      <c r="O57" s="1" t="s">
        <v>14</v>
      </c>
      <c r="P57" s="2" t="n">
        <f aca="false">SUM(P2:P55) / COUNT(P2:P55)</f>
        <v>0</v>
      </c>
      <c r="Q57" s="2" t="n">
        <f aca="false">SUM(Q2:Q55) / COUNT(Q2:Q55)</f>
        <v>0</v>
      </c>
      <c r="R57" s="2" t="n">
        <f aca="false">SUM(R2:R55) / COUNT(R2:R55)</f>
        <v>0</v>
      </c>
      <c r="S57" s="19" t="n">
        <f aca="false">SUM(S2:S55) / COUNT(S2:S55)</f>
        <v>50</v>
      </c>
      <c r="T57" s="2" t="n">
        <f aca="false">SUM(T2:T55) / COUNT(T2:T55)</f>
        <v>0</v>
      </c>
      <c r="U57" s="19" t="n">
        <f aca="false">SUM(U2:U55) / COUNT(U2:U55)</f>
        <v>30</v>
      </c>
      <c r="V57" s="2" t="n">
        <f aca="false">SUM(V2:V55) / COUNT(V2:V55)</f>
        <v>0</v>
      </c>
      <c r="W57" s="19" t="n">
        <f aca="false">SUM(W2:W55) / COUNT(W2:W55)</f>
        <v>20</v>
      </c>
      <c r="Y57" s="2" t="n">
        <f aca="false">SUM(Y2:Y55) / COUNT(Y2:Y55)</f>
        <v>0</v>
      </c>
    </row>
    <row r="58" customFormat="false" ht="13.8" hidden="false" customHeight="false" outlineLevel="0" collapsed="false">
      <c r="C58" s="1" t="s">
        <v>15</v>
      </c>
      <c r="D58" s="2" t="n">
        <f aca="false">MEDIAN(D2:D55)</f>
        <v>0</v>
      </c>
      <c r="E58" s="2" t="n">
        <f aca="false">MEDIAN(E2:E55)</f>
        <v>0</v>
      </c>
      <c r="F58" s="2" t="e">
        <f aca="false">MEDIAN(F2:F55)</f>
        <v>#VALUE!</v>
      </c>
      <c r="G58" s="19" t="n">
        <f aca="false">MEDIAN(G32:G55)</f>
        <v>10</v>
      </c>
      <c r="H58" s="2" t="e">
        <f aca="false">MEDIAN(H2:H55)</f>
        <v>#VALUE!</v>
      </c>
      <c r="I58" s="19" t="n">
        <f aca="false">MEDIAN(I32:I55)</f>
        <v>10</v>
      </c>
      <c r="J58" s="2" t="e">
        <f aca="false">MEDIAN(J2:J55)</f>
        <v>#VALUE!</v>
      </c>
      <c r="K58" s="19" t="n">
        <f aca="false">MEDIAN(K32:K55)</f>
        <v>30</v>
      </c>
      <c r="L58" s="2" t="e">
        <f aca="false">MEDIAN(L2:L55)</f>
        <v>#VALUE!</v>
      </c>
      <c r="M58" s="19" t="n">
        <f aca="false">MEDIAN(M32:M55)</f>
        <v>50</v>
      </c>
      <c r="O58" s="1" t="s">
        <v>15</v>
      </c>
      <c r="P58" s="2" t="n">
        <f aca="false">MEDIAN(P2:P55)</f>
        <v>0</v>
      </c>
      <c r="Q58" s="2" t="n">
        <f aca="false">MEDIAN(Q2:Q55)</f>
        <v>0</v>
      </c>
      <c r="R58" s="2" t="n">
        <f aca="false">MEDIAN(R2:R55)</f>
        <v>0</v>
      </c>
      <c r="S58" s="19" t="n">
        <f aca="false">MEDIAN(S32:S55)</f>
        <v>50</v>
      </c>
      <c r="T58" s="2" t="n">
        <f aca="false">MEDIAN(T2:T55)</f>
        <v>0</v>
      </c>
      <c r="U58" s="19" t="n">
        <f aca="false">MEDIAN(U32:U55)</f>
        <v>30</v>
      </c>
      <c r="V58" s="2" t="n">
        <f aca="false">MEDIAN(V2:V55)</f>
        <v>0</v>
      </c>
      <c r="W58" s="19" t="n">
        <f aca="false">MEDIAN(W32:W55)</f>
        <v>20</v>
      </c>
      <c r="Y58" s="2" t="n">
        <f aca="false">MEDIAN(Y2:Y55)</f>
        <v>0</v>
      </c>
    </row>
    <row r="59" customFormat="false" ht="13.8" hidden="false" customHeight="false" outlineLevel="0" collapsed="false">
      <c r="C59" s="1" t="s">
        <v>16</v>
      </c>
      <c r="D59" s="19" t="n">
        <f aca="false">_xlfn.STDEV.P(D2:D55)</f>
        <v>0</v>
      </c>
      <c r="E59" s="19" t="n">
        <f aca="false">_xlfn.STDEV.P(E2:E55)</f>
        <v>0</v>
      </c>
      <c r="F59" s="19" t="e">
        <f aca="false">_xlfn.STDEV.P(F2:F55)</f>
        <v>#DIV/0!</v>
      </c>
      <c r="G59" s="19" t="n">
        <f aca="false">_xlfn.STDEV.P(G32:G55)</f>
        <v>0</v>
      </c>
      <c r="H59" s="19" t="e">
        <f aca="false">_xlfn.STDEV.P(H2:H55)</f>
        <v>#DIV/0!</v>
      </c>
      <c r="I59" s="19" t="n">
        <f aca="false">_xlfn.STDEV.P(I32:I55)</f>
        <v>0</v>
      </c>
      <c r="J59" s="19" t="e">
        <f aca="false">_xlfn.STDEV.P(J2:J55)</f>
        <v>#DIV/0!</v>
      </c>
      <c r="K59" s="19" t="n">
        <f aca="false">_xlfn.STDEV.P(K32:K55)</f>
        <v>0</v>
      </c>
      <c r="L59" s="19" t="e">
        <f aca="false">_xlfn.STDEV.P(L2:L55)</f>
        <v>#DIV/0!</v>
      </c>
      <c r="M59" s="19" t="n">
        <f aca="false">_xlfn.STDEV.P(M32:M55)</f>
        <v>0</v>
      </c>
      <c r="O59" s="1" t="s">
        <v>16</v>
      </c>
      <c r="P59" s="19" t="n">
        <f aca="false">_xlfn.STDEV.P(P2:P55)</f>
        <v>0</v>
      </c>
      <c r="Q59" s="19" t="n">
        <f aca="false">_xlfn.STDEV.P(Q2:Q55)</f>
        <v>0</v>
      </c>
      <c r="R59" s="19" t="n">
        <f aca="false">_xlfn.STDEV.P(R2:R55)</f>
        <v>0</v>
      </c>
      <c r="S59" s="19" t="n">
        <f aca="false">_xlfn.STDEV.P(S32:S55)</f>
        <v>0</v>
      </c>
      <c r="T59" s="19" t="n">
        <f aca="false">_xlfn.STDEV.P(T2:T55)</f>
        <v>0</v>
      </c>
      <c r="U59" s="19" t="n">
        <f aca="false">_xlfn.STDEV.P(U32:U55)</f>
        <v>0</v>
      </c>
      <c r="V59" s="19" t="n">
        <f aca="false">_xlfn.STDEV.P(V2:V55)</f>
        <v>0</v>
      </c>
      <c r="W59" s="19" t="n">
        <f aca="false">_xlfn.STDEV.P(W32:W55)</f>
        <v>0</v>
      </c>
      <c r="Y59" s="19" t="n">
        <f aca="false">_xlfn.STDEV.P(Y2:Y55)</f>
        <v>0</v>
      </c>
    </row>
    <row r="60" customFormat="false" ht="23.85" hidden="false" customHeight="false" outlineLevel="0" collapsed="false">
      <c r="C60" s="1" t="s">
        <v>17</v>
      </c>
      <c r="D60" s="19" t="e">
        <f aca="false">(D59 / D57) * 100</f>
        <v>#DIV/0!</v>
      </c>
      <c r="E60" s="19" t="e">
        <f aca="false">(E59 / E57) * 100</f>
        <v>#DIV/0!</v>
      </c>
      <c r="F60" s="19" t="e">
        <f aca="false">(F59 / F57) * 100</f>
        <v>#DIV/0!</v>
      </c>
      <c r="G60" s="19" t="n">
        <f aca="false">(G59 / G57) * 100</f>
        <v>0</v>
      </c>
      <c r="H60" s="19" t="e">
        <f aca="false">(H59 / H57) * 100</f>
        <v>#DIV/0!</v>
      </c>
      <c r="I60" s="19" t="n">
        <f aca="false">(I59 / I57) * 100</f>
        <v>0</v>
      </c>
      <c r="J60" s="19" t="e">
        <f aca="false">(J59 / J57) * 100</f>
        <v>#DIV/0!</v>
      </c>
      <c r="K60" s="19" t="n">
        <f aca="false">(K59 / K57) * 100</f>
        <v>0</v>
      </c>
      <c r="L60" s="19" t="e">
        <f aca="false">(L59 / L57) * 100</f>
        <v>#DIV/0!</v>
      </c>
      <c r="M60" s="19" t="n">
        <f aca="false">(M59 / M57) * 100</f>
        <v>0</v>
      </c>
      <c r="O60" s="1" t="s">
        <v>17</v>
      </c>
      <c r="P60" s="19" t="e">
        <f aca="false">(P59 / P57) * 100</f>
        <v>#DIV/0!</v>
      </c>
      <c r="Q60" s="19" t="e">
        <f aca="false">(Q59 / Q57) * 100</f>
        <v>#DIV/0!</v>
      </c>
      <c r="R60" s="19" t="e">
        <f aca="false">(R59 / R57) * 100</f>
        <v>#DIV/0!</v>
      </c>
      <c r="S60" s="19" t="n">
        <f aca="false">(S59 / S57) * 100</f>
        <v>0</v>
      </c>
      <c r="T60" s="19" t="e">
        <f aca="false">(T59 / T57) * 100</f>
        <v>#DIV/0!</v>
      </c>
      <c r="U60" s="19" t="n">
        <f aca="false">(U59 / U57) * 100</f>
        <v>0</v>
      </c>
      <c r="V60" s="19" t="e">
        <f aca="false">(V59 / V57) * 100</f>
        <v>#DIV/0!</v>
      </c>
      <c r="W60" s="19" t="n">
        <f aca="false">(W59 / W57) * 100</f>
        <v>0</v>
      </c>
      <c r="Y60" s="19" t="e">
        <f aca="false">(Y59 / Y57) * 100</f>
        <v>#DIV/0!</v>
      </c>
    </row>
    <row r="61" customFormat="false" ht="23.85" hidden="false" customHeight="false" outlineLevel="0" collapsed="false">
      <c r="C61" s="1" t="s">
        <v>18</v>
      </c>
      <c r="D61" s="2" t="n">
        <f aca="false">MIN(D2:D55)</f>
        <v>0</v>
      </c>
      <c r="E61" s="2" t="n">
        <f aca="false">MIN(E2:E55)</f>
        <v>0</v>
      </c>
      <c r="F61" s="2" t="n">
        <f aca="false">MIN(F2:F55)</f>
        <v>0</v>
      </c>
      <c r="G61" s="19" t="n">
        <f aca="false">MIN(G32:G55)</f>
        <v>10</v>
      </c>
      <c r="H61" s="2" t="n">
        <f aca="false">MIN(H2:H55)</f>
        <v>0</v>
      </c>
      <c r="I61" s="19" t="n">
        <f aca="false">MIN(I32:I55)</f>
        <v>10</v>
      </c>
      <c r="J61" s="2" t="n">
        <f aca="false">MIN(J2:J55)</f>
        <v>0</v>
      </c>
      <c r="K61" s="19" t="n">
        <f aca="false">MIN(K32:K55)</f>
        <v>30</v>
      </c>
      <c r="L61" s="2" t="n">
        <f aca="false">MIN(L2:L55)</f>
        <v>0</v>
      </c>
      <c r="M61" s="19" t="n">
        <f aca="false">MIN(M32:M55)</f>
        <v>50</v>
      </c>
      <c r="O61" s="1" t="s">
        <v>18</v>
      </c>
      <c r="P61" s="2" t="n">
        <f aca="false">MIN(P2:P55)</f>
        <v>0</v>
      </c>
      <c r="Q61" s="2" t="n">
        <f aca="false">MIN(Q2:Q55)</f>
        <v>0</v>
      </c>
      <c r="R61" s="2" t="n">
        <f aca="false">MIN(R2:R55)</f>
        <v>0</v>
      </c>
      <c r="S61" s="19" t="n">
        <f aca="false">MIN(S32:S55)</f>
        <v>50</v>
      </c>
      <c r="T61" s="2" t="n">
        <f aca="false">MIN(T2:T55)</f>
        <v>0</v>
      </c>
      <c r="U61" s="19" t="n">
        <f aca="false">MIN(U32:U55)</f>
        <v>30</v>
      </c>
      <c r="V61" s="2" t="n">
        <f aca="false">MIN(V2:V55)</f>
        <v>0</v>
      </c>
      <c r="W61" s="19" t="n">
        <f aca="false">MIN(W32:W55)</f>
        <v>20</v>
      </c>
      <c r="Y61" s="2" t="n">
        <f aca="false">MIN(Y2:Y55)</f>
        <v>0</v>
      </c>
    </row>
    <row r="62" customFormat="false" ht="23.85" hidden="false" customHeight="false" outlineLevel="0" collapsed="false">
      <c r="C62" s="1" t="s">
        <v>19</v>
      </c>
      <c r="D62" s="2" t="n">
        <f aca="false">MAX(D2:D55)</f>
        <v>0</v>
      </c>
      <c r="E62" s="2" t="n">
        <f aca="false">MAX(E2:E55)</f>
        <v>0</v>
      </c>
      <c r="F62" s="2" t="n">
        <f aca="false">MAX(F2:F55)</f>
        <v>0</v>
      </c>
      <c r="G62" s="19" t="n">
        <f aca="false">MAX(G32:G55)</f>
        <v>10</v>
      </c>
      <c r="H62" s="2" t="n">
        <f aca="false">MAX(H2:H55)</f>
        <v>0</v>
      </c>
      <c r="I62" s="19" t="n">
        <f aca="false">MAX(I32:I55)</f>
        <v>10</v>
      </c>
      <c r="J62" s="2" t="n">
        <f aca="false">MAX(J2:J55)</f>
        <v>0</v>
      </c>
      <c r="K62" s="19" t="n">
        <f aca="false">MAX(K32:K55)</f>
        <v>30</v>
      </c>
      <c r="L62" s="2" t="n">
        <f aca="false">MAX(L2:L55)</f>
        <v>0</v>
      </c>
      <c r="M62" s="19" t="n">
        <f aca="false">MAX(M32:M55)</f>
        <v>50</v>
      </c>
      <c r="O62" s="1" t="s">
        <v>19</v>
      </c>
      <c r="P62" s="2" t="n">
        <f aca="false">MAX(P2:P55)</f>
        <v>0</v>
      </c>
      <c r="Q62" s="2" t="n">
        <f aca="false">MAX(Q2:Q55)</f>
        <v>0</v>
      </c>
      <c r="R62" s="2" t="n">
        <f aca="false">MAX(R2:R55)</f>
        <v>0</v>
      </c>
      <c r="S62" s="19" t="n">
        <f aca="false">MAX(S32:S55)</f>
        <v>50</v>
      </c>
      <c r="T62" s="2" t="n">
        <f aca="false">MAX(T2:T55)</f>
        <v>0</v>
      </c>
      <c r="U62" s="19" t="n">
        <f aca="false">MAX(U32:U55)</f>
        <v>30</v>
      </c>
      <c r="V62" s="2" t="n">
        <f aca="false">MAX(V2:V55)</f>
        <v>0</v>
      </c>
      <c r="W62" s="19" t="n">
        <f aca="false">MAX(W32:W55)</f>
        <v>20</v>
      </c>
      <c r="Y62" s="2" t="n">
        <f aca="false">MAX(Y2:Y55)</f>
        <v>0</v>
      </c>
    </row>
    <row r="63" customFormat="false" ht="13.8" hidden="false" customHeight="false" outlineLevel="0" collapsed="false">
      <c r="C63" s="0" t="s">
        <v>20</v>
      </c>
      <c r="D63" s="19" t="n">
        <f aca="false">COUNTIF(D2:D55, "&gt;=15")</f>
        <v>0</v>
      </c>
      <c r="E63" s="19" t="n">
        <f aca="false">COUNTIF(E2:E55, "&gt;=15")</f>
        <v>0</v>
      </c>
      <c r="F63" s="19" t="n">
        <f aca="false">COUNTIF(F2:F55, "&gt;=15")</f>
        <v>0</v>
      </c>
      <c r="G63" s="20"/>
      <c r="H63" s="19" t="n">
        <f aca="false">COUNTIF(H2:H55, "&gt;=15")</f>
        <v>0</v>
      </c>
      <c r="I63" s="20"/>
      <c r="J63" s="19" t="n">
        <f aca="false">COUNTIF(J2:J55, "&gt;=15")</f>
        <v>0</v>
      </c>
      <c r="K63" s="20"/>
      <c r="L63" s="19" t="n">
        <f aca="false">COUNTIF(L2:L55, "&gt;=15")</f>
        <v>0</v>
      </c>
      <c r="M63" s="20"/>
      <c r="O63" s="0" t="s">
        <v>20</v>
      </c>
      <c r="P63" s="19" t="n">
        <f aca="false">COUNTIF(P2:P55, "&gt;=15")</f>
        <v>0</v>
      </c>
      <c r="Q63" s="19" t="n">
        <f aca="false">COUNTIF(Q2:Q55, "&gt;=15")</f>
        <v>0</v>
      </c>
      <c r="R63" s="19" t="n">
        <f aca="false">COUNTIF(R2:R55, "&gt;=15")</f>
        <v>0</v>
      </c>
      <c r="T63" s="19" t="n">
        <f aca="false">COUNTIF(T2:T55, "&gt;=15")</f>
        <v>0</v>
      </c>
      <c r="V63" s="19" t="n">
        <f aca="false">COUNTIF(V2:V55, "&gt;=15")</f>
        <v>0</v>
      </c>
      <c r="Y63" s="19" t="n">
        <f aca="false">COUNTIF(Y2:Y55, "&gt;=15")</f>
        <v>0</v>
      </c>
    </row>
    <row r="64" customFormat="false" ht="13.8" hidden="false" customHeight="false" outlineLevel="0" collapsed="false">
      <c r="C64" s="0" t="s">
        <v>21</v>
      </c>
      <c r="D64" s="19" t="n">
        <f aca="false">COUNTIF(D2:D55, "&gt;=10")</f>
        <v>0</v>
      </c>
      <c r="E64" s="19" t="n">
        <f aca="false">COUNTIF(E2:E55, "&gt;=10")</f>
        <v>0</v>
      </c>
      <c r="F64" s="19" t="n">
        <f aca="false">COUNTIF(F2:F55, "&gt;=10")</f>
        <v>0</v>
      </c>
      <c r="G64" s="20"/>
      <c r="H64" s="19" t="n">
        <f aca="false">COUNTIF(H2:H55, "&gt;=10")</f>
        <v>0</v>
      </c>
      <c r="I64" s="20"/>
      <c r="J64" s="19" t="n">
        <f aca="false">COUNTIF(J2:J55, "&gt;=10")</f>
        <v>0</v>
      </c>
      <c r="K64" s="20"/>
      <c r="L64" s="19" t="n">
        <f aca="false">COUNTIF(L2:L55, "&gt;=10")</f>
        <v>0</v>
      </c>
      <c r="M64" s="20"/>
      <c r="O64" s="0" t="s">
        <v>21</v>
      </c>
      <c r="P64" s="19" t="n">
        <f aca="false">COUNTIF(P2:P55, "&gt;=10")</f>
        <v>0</v>
      </c>
      <c r="Q64" s="19" t="n">
        <f aca="false">COUNTIF(Q2:Q55, "&gt;=10")</f>
        <v>0</v>
      </c>
      <c r="R64" s="19" t="n">
        <f aca="false">COUNTIF(R2:R55, "&gt;=10")</f>
        <v>0</v>
      </c>
      <c r="T64" s="19" t="n">
        <f aca="false">COUNTIF(T2:T55, "&gt;=10")</f>
        <v>0</v>
      </c>
      <c r="V64" s="19" t="n">
        <f aca="false">COUNTIF(V2:V55, "&gt;=10")</f>
        <v>0</v>
      </c>
      <c r="Y64" s="19" t="n">
        <f aca="false">COUNTIF(Y2:Y55, "&gt;=10")</f>
        <v>0</v>
      </c>
    </row>
    <row r="65" customFormat="false" ht="13.8" hidden="false" customHeight="false" outlineLevel="0" collapsed="false">
      <c r="C65" s="1" t="s">
        <v>22</v>
      </c>
      <c r="D65" s="19" t="n">
        <f aca="false">COUNTIF(D2:D55, "&lt;10")</f>
        <v>54</v>
      </c>
      <c r="E65" s="19" t="n">
        <f aca="false">COUNTIF(E2:E55, "&lt;10")</f>
        <v>54</v>
      </c>
      <c r="F65" s="19" t="n">
        <f aca="false">COUNTIF(F2:F55, "&lt;10")</f>
        <v>0</v>
      </c>
      <c r="G65" s="19"/>
      <c r="H65" s="19" t="n">
        <f aca="false">COUNTIF(H2:H55, "&lt;10")</f>
        <v>0</v>
      </c>
      <c r="I65" s="19"/>
      <c r="J65" s="19" t="n">
        <f aca="false">COUNTIF(J2:J55, "&lt;10")</f>
        <v>0</v>
      </c>
      <c r="K65" s="19"/>
      <c r="L65" s="19" t="n">
        <f aca="false">COUNTIF(L2:L55, "&lt;10")</f>
        <v>0</v>
      </c>
      <c r="M65" s="19"/>
      <c r="O65" s="1" t="s">
        <v>22</v>
      </c>
      <c r="P65" s="19" t="n">
        <f aca="false">COUNTIF(P2:P55, "&lt;10")</f>
        <v>54</v>
      </c>
      <c r="Q65" s="19" t="n">
        <f aca="false">COUNTIF(Q2:Q55, "&lt;10")</f>
        <v>54</v>
      </c>
      <c r="R65" s="19" t="n">
        <f aca="false">COUNTIF(R2:R55, "&lt;10")</f>
        <v>54</v>
      </c>
      <c r="T65" s="19" t="n">
        <f aca="false">COUNTIF(T2:T55, "&lt;10")</f>
        <v>54</v>
      </c>
      <c r="V65" s="19" t="n">
        <f aca="false">COUNTIF(V2:V55, "&lt;10")</f>
        <v>54</v>
      </c>
      <c r="Y65" s="19" t="n">
        <f aca="false">COUNTIF(Y2:Y55, "&lt;10")</f>
        <v>54</v>
      </c>
    </row>
    <row r="66" customFormat="false" ht="13.8" hidden="false" customHeight="false" outlineLevel="0" collapsed="false">
      <c r="C66" s="1" t="s">
        <v>23</v>
      </c>
      <c r="D66" s="19" t="n">
        <f aca="false">COUNTIF(D2:D55, "&lt;6")</f>
        <v>54</v>
      </c>
      <c r="E66" s="19" t="n">
        <f aca="false">COUNTIF(E2:E55, "&lt;6")</f>
        <v>54</v>
      </c>
      <c r="F66" s="19" t="n">
        <f aca="false">COUNTIF(F2:F55, "&lt;6")</f>
        <v>0</v>
      </c>
      <c r="H66" s="19" t="n">
        <f aca="false">COUNTIF(H2:H55, "&lt;6")</f>
        <v>0</v>
      </c>
      <c r="J66" s="19" t="n">
        <f aca="false">COUNTIF(J2:J55, "&lt;6")</f>
        <v>0</v>
      </c>
      <c r="L66" s="19" t="n">
        <f aca="false">COUNTIF(L2:L55, "&lt;6")</f>
        <v>0</v>
      </c>
      <c r="O66" s="1" t="s">
        <v>23</v>
      </c>
      <c r="P66" s="19" t="n">
        <f aca="false">COUNTIF(P2:P55, "&lt;6")</f>
        <v>54</v>
      </c>
      <c r="Q66" s="19" t="n">
        <f aca="false">COUNTIF(Q2:Q55, "&lt;6")</f>
        <v>54</v>
      </c>
      <c r="R66" s="19" t="n">
        <f aca="false">COUNTIF(R2:R55, "&lt;6")</f>
        <v>54</v>
      </c>
      <c r="T66" s="19" t="n">
        <f aca="false">COUNTIF(T2:T55, "&lt;6")</f>
        <v>54</v>
      </c>
      <c r="V66" s="19" t="n">
        <f aca="false">COUNTIF(V2:V55, "&lt;6")</f>
        <v>54</v>
      </c>
      <c r="Y66" s="19" t="n">
        <f aca="false">COUNTIF(Y2:Y55, "&lt;6")</f>
        <v>54</v>
      </c>
    </row>
    <row r="67" customFormat="false" ht="13.8" hidden="false" customHeight="false" outlineLevel="0" collapsed="false">
      <c r="C67" s="1" t="s">
        <v>24</v>
      </c>
      <c r="D67" s="19" t="n">
        <f aca="false">COUNTIF(D2:D55, "&lt;=0")</f>
        <v>54</v>
      </c>
      <c r="E67" s="19" t="n">
        <f aca="false">COUNTIF(E2:E55, "&lt;=0")</f>
        <v>54</v>
      </c>
      <c r="F67" s="19" t="n">
        <f aca="false">COUNTIF(F2:F55, "&lt;=0")</f>
        <v>0</v>
      </c>
      <c r="H67" s="19" t="n">
        <f aca="false">COUNTIF(H2:H55, "&lt;=0")</f>
        <v>0</v>
      </c>
      <c r="J67" s="19" t="n">
        <f aca="false">COUNTIF(J2:J55, "&lt;=0")</f>
        <v>0</v>
      </c>
      <c r="L67" s="19" t="n">
        <f aca="false">COUNTIF(L2:L55, "&lt;=0")</f>
        <v>0</v>
      </c>
      <c r="O67" s="1" t="s">
        <v>24</v>
      </c>
      <c r="P67" s="19" t="n">
        <f aca="false">COUNTIF(P2:P55, "&lt;=0")</f>
        <v>54</v>
      </c>
      <c r="Q67" s="19" t="n">
        <f aca="false">COUNTIF(Q2:Q55, "&lt;=0")</f>
        <v>54</v>
      </c>
      <c r="R67" s="19" t="n">
        <f aca="false">COUNTIF(R2:R55, "&lt;=0")</f>
        <v>54</v>
      </c>
      <c r="T67" s="19" t="n">
        <f aca="false">COUNTIF(T2:T55, "&lt;=0")</f>
        <v>54</v>
      </c>
      <c r="V67" s="19" t="n">
        <f aca="false">COUNTIF(V2:V55, "&lt;=0")</f>
        <v>54</v>
      </c>
      <c r="Y67" s="19" t="n">
        <f aca="false">COUNTIF(Y2:Y55, "&lt;=0")</f>
        <v>54</v>
      </c>
    </row>
    <row r="68" customFormat="false" ht="13.8" hidden="false" customHeight="false" outlineLevel="0" collapsed="false">
      <c r="C68" s="21" t="s">
        <v>25</v>
      </c>
      <c r="D68" s="22" t="n">
        <f aca="false">COUNT(D2:D55)</f>
        <v>54</v>
      </c>
      <c r="E68" s="22" t="n">
        <f aca="false">COUNT(E2:E55)</f>
        <v>54</v>
      </c>
      <c r="F68" s="22" t="n">
        <f aca="false">COUNT(F2:F55)</f>
        <v>0</v>
      </c>
      <c r="G68" s="23"/>
      <c r="H68" s="22" t="n">
        <f aca="false">COUNT(H2:H55)</f>
        <v>0</v>
      </c>
      <c r="I68" s="23"/>
      <c r="J68" s="22" t="n">
        <f aca="false">COUNT(J2:J55)</f>
        <v>0</v>
      </c>
      <c r="K68" s="23"/>
      <c r="L68" s="22" t="n">
        <f aca="false">COUNT(L2:L55)</f>
        <v>0</v>
      </c>
      <c r="M68" s="23"/>
      <c r="O68" s="21" t="s">
        <v>25</v>
      </c>
      <c r="P68" s="22" t="n">
        <f aca="false">COUNT(P2:P55)</f>
        <v>54</v>
      </c>
      <c r="Q68" s="22" t="n">
        <f aca="false">COUNT(Q2:Q55)</f>
        <v>54</v>
      </c>
      <c r="R68" s="22" t="n">
        <f aca="false">COUNT(R2:R55)</f>
        <v>54</v>
      </c>
      <c r="T68" s="22" t="n">
        <f aca="false">COUNT(T2:T55)</f>
        <v>54</v>
      </c>
      <c r="V68" s="22" t="n">
        <f aca="false">COUNT(V2:V55)</f>
        <v>54</v>
      </c>
      <c r="Y68" s="22" t="n">
        <f aca="false">COUNT(Y2:Y55)</f>
        <v>54</v>
      </c>
    </row>
    <row r="69" customFormat="false" ht="13.8" hidden="false" customHeight="false" outlineLevel="0" collapsed="false">
      <c r="C69" s="21" t="s">
        <v>26</v>
      </c>
      <c r="D69" s="24" t="n">
        <f aca="false">(INT(ROUNDUP(D63/D68 * 100,2)))</f>
        <v>0</v>
      </c>
      <c r="E69" s="24" t="n">
        <f aca="false">(INT(ROUNDUP(E63/E68 * 100,2)))</f>
        <v>0</v>
      </c>
      <c r="F69" s="24" t="e">
        <f aca="false">(INT(ROUNDUP(F63/F68 * 100,2)))</f>
        <v>#DIV/0!</v>
      </c>
      <c r="G69" s="25"/>
      <c r="H69" s="24" t="e">
        <f aca="false">(INT(ROUNDUP(H63/H68 * 100,2)))</f>
        <v>#DIV/0!</v>
      </c>
      <c r="I69" s="25"/>
      <c r="J69" s="24" t="e">
        <f aca="false">(INT(ROUNDUP(J63/J68 * 100,2)))</f>
        <v>#DIV/0!</v>
      </c>
      <c r="K69" s="25"/>
      <c r="L69" s="24" t="e">
        <f aca="false">(INT(ROUNDUP(L63/L68 * 100,2)))</f>
        <v>#DIV/0!</v>
      </c>
      <c r="M69" s="25"/>
      <c r="O69" s="21" t="s">
        <v>26</v>
      </c>
      <c r="P69" s="24" t="n">
        <f aca="false">(INT(ROUNDUP(P63/P68 * 100,2)))</f>
        <v>0</v>
      </c>
      <c r="Q69" s="24" t="n">
        <f aca="false">(INT(ROUNDUP(Q63/Q68 * 100,2)))</f>
        <v>0</v>
      </c>
      <c r="R69" s="24" t="n">
        <f aca="false">(INT(ROUNDUP(R63/R68 * 100,2)))</f>
        <v>0</v>
      </c>
      <c r="T69" s="24" t="n">
        <f aca="false">(INT(ROUNDUP(T63/T68 * 100,2)))</f>
        <v>0</v>
      </c>
      <c r="V69" s="24" t="n">
        <f aca="false">(INT(ROUNDUP(V63/V68 * 100,2)))</f>
        <v>0</v>
      </c>
      <c r="Y69" s="24" t="n">
        <f aca="false">(INT(ROUNDUP(Y63/Y68 * 100,2)))</f>
        <v>0</v>
      </c>
    </row>
    <row r="70" customFormat="false" ht="13.8" hidden="false" customHeight="false" outlineLevel="0" collapsed="false">
      <c r="C70" s="21" t="s">
        <v>27</v>
      </c>
      <c r="D70" s="24" t="n">
        <f aca="false">(INT(ROUNDUP(D64/D68 * 100,2)))</f>
        <v>0</v>
      </c>
      <c r="E70" s="24" t="n">
        <f aca="false">(INT(ROUNDUP(E64/E68 * 100,2)))</f>
        <v>0</v>
      </c>
      <c r="F70" s="24" t="e">
        <f aca="false">(INT(ROUNDUP(F64/F68 * 100,2)))</f>
        <v>#DIV/0!</v>
      </c>
      <c r="G70" s="25"/>
      <c r="H70" s="24" t="e">
        <f aca="false">(INT(ROUNDUP(H64/H68 * 100,2)))</f>
        <v>#DIV/0!</v>
      </c>
      <c r="I70" s="25"/>
      <c r="J70" s="24" t="e">
        <f aca="false">(INT(ROUNDUP(J64/J68 * 100,2)))</f>
        <v>#DIV/0!</v>
      </c>
      <c r="K70" s="25"/>
      <c r="L70" s="24" t="e">
        <f aca="false">(INT(ROUNDUP(L64/L68 * 100,2)))</f>
        <v>#DIV/0!</v>
      </c>
      <c r="M70" s="25"/>
      <c r="O70" s="21" t="s">
        <v>27</v>
      </c>
      <c r="P70" s="24" t="n">
        <f aca="false">(INT(ROUNDUP(P64/P68 * 100,2)))</f>
        <v>0</v>
      </c>
      <c r="Q70" s="24" t="n">
        <f aca="false">(INT(ROUNDUP(Q64/Q68 * 100,2)))</f>
        <v>0</v>
      </c>
      <c r="R70" s="24" t="n">
        <f aca="false">(INT(ROUNDUP(R64/R68 * 100,2)))</f>
        <v>0</v>
      </c>
      <c r="T70" s="24" t="n">
        <f aca="false">(INT(ROUNDUP(T64/T68 * 100,2)))</f>
        <v>0</v>
      </c>
      <c r="V70" s="24" t="n">
        <f aca="false">(INT(ROUNDUP(V64/V68 * 100,2)))</f>
        <v>0</v>
      </c>
      <c r="Y70" s="24" t="n">
        <f aca="false">(INT(ROUNDUP(Y64/Y68 * 100,2)))</f>
        <v>0</v>
      </c>
    </row>
    <row r="71" customFormat="false" ht="13.8" hidden="false" customHeight="false" outlineLevel="0" collapsed="false">
      <c r="C71" s="26" t="s">
        <v>28</v>
      </c>
      <c r="D71" s="24" t="n">
        <f aca="false">(INT(ROUNDUP(D65/D68 * 100,2)))</f>
        <v>100</v>
      </c>
      <c r="E71" s="24" t="n">
        <f aca="false">(INT(ROUNDUP(E65/E68 * 100,2)))</f>
        <v>100</v>
      </c>
      <c r="F71" s="24" t="e">
        <f aca="false">(INT(ROUNDUP(F65/F68 * 100,2)))</f>
        <v>#DIV/0!</v>
      </c>
      <c r="G71" s="25"/>
      <c r="H71" s="24" t="e">
        <f aca="false">(INT(ROUNDUP(H65/H68 * 100,2)))</f>
        <v>#DIV/0!</v>
      </c>
      <c r="I71" s="25"/>
      <c r="J71" s="24" t="e">
        <f aca="false">(INT(ROUNDUP(J65/J68 * 100,2)))</f>
        <v>#DIV/0!</v>
      </c>
      <c r="K71" s="25"/>
      <c r="L71" s="24" t="e">
        <f aca="false">(INT(ROUNDUP(L65/L68 * 100,2)))</f>
        <v>#DIV/0!</v>
      </c>
      <c r="M71" s="25"/>
      <c r="O71" s="26" t="s">
        <v>28</v>
      </c>
      <c r="P71" s="24" t="n">
        <f aca="false">(INT(ROUNDUP(P65/P68 * 100,2)))</f>
        <v>100</v>
      </c>
      <c r="Q71" s="24" t="n">
        <f aca="false">(INT(ROUNDUP(Q65/Q68 * 100,2)))</f>
        <v>100</v>
      </c>
      <c r="R71" s="24" t="n">
        <f aca="false">(INT(ROUNDUP(R65/R68 * 100,2)))</f>
        <v>100</v>
      </c>
      <c r="T71" s="24" t="n">
        <f aca="false">(INT(ROUNDUP(T65/T68 * 100,2)))</f>
        <v>100</v>
      </c>
      <c r="V71" s="24" t="n">
        <f aca="false">(INT(ROUNDUP(V65/V68 * 100,2)))</f>
        <v>100</v>
      </c>
      <c r="Y71" s="24" t="n">
        <f aca="false">(INT(ROUNDUP(Y65/Y68 * 100,2)))</f>
        <v>100</v>
      </c>
    </row>
    <row r="72" customFormat="false" ht="13.8" hidden="false" customHeight="false" outlineLevel="0" collapsed="false">
      <c r="C72" s="26" t="s">
        <v>29</v>
      </c>
      <c r="D72" s="24" t="n">
        <f aca="false">(INT(ROUNDUP(D66/D68 * 100,2)))</f>
        <v>100</v>
      </c>
      <c r="E72" s="24" t="n">
        <f aca="false">(INT(ROUNDUP(E66/E68 * 100,2)))</f>
        <v>100</v>
      </c>
      <c r="F72" s="24" t="e">
        <f aca="false">(INT(ROUNDUP(F66/F68 * 100,2)))</f>
        <v>#DIV/0!</v>
      </c>
      <c r="G72" s="25"/>
      <c r="H72" s="24" t="e">
        <f aca="false">(INT(ROUNDUP(H66/H68 * 100,2)))</f>
        <v>#DIV/0!</v>
      </c>
      <c r="I72" s="25"/>
      <c r="J72" s="24" t="e">
        <f aca="false">(INT(ROUNDUP(J66/J68 * 100,2)))</f>
        <v>#DIV/0!</v>
      </c>
      <c r="K72" s="25"/>
      <c r="L72" s="24" t="e">
        <f aca="false">(INT(ROUNDUP(L66/L68 * 100,2)))</f>
        <v>#DIV/0!</v>
      </c>
      <c r="M72" s="25"/>
      <c r="O72" s="26" t="s">
        <v>29</v>
      </c>
      <c r="P72" s="24" t="n">
        <f aca="false">(INT(ROUNDUP(P66/P68 * 100,2)))</f>
        <v>100</v>
      </c>
      <c r="Q72" s="24" t="n">
        <f aca="false">(INT(ROUNDUP(Q66/Q68 * 100,2)))</f>
        <v>100</v>
      </c>
      <c r="R72" s="24" t="n">
        <f aca="false">(INT(ROUNDUP(R66/R68 * 100,2)))</f>
        <v>100</v>
      </c>
      <c r="T72" s="24" t="n">
        <f aca="false">(INT(ROUNDUP(T66/T68 * 100,2)))</f>
        <v>100</v>
      </c>
      <c r="V72" s="24" t="n">
        <f aca="false">(INT(ROUNDUP(V66/V68 * 100,2)))</f>
        <v>100</v>
      </c>
      <c r="Y72" s="24" t="n">
        <f aca="false">(INT(ROUNDUP(Y66/Y68 * 100,2)))</f>
        <v>100</v>
      </c>
    </row>
    <row r="73" customFormat="false" ht="13.8" hidden="false" customHeight="false" outlineLevel="0" collapsed="false">
      <c r="C73" s="26" t="s">
        <v>30</v>
      </c>
      <c r="D73" s="24" t="n">
        <f aca="false">(INT(ROUNDUP(D67/D68 * 100,2)))</f>
        <v>100</v>
      </c>
      <c r="E73" s="24" t="n">
        <f aca="false">(INT(ROUNDUP(E67/E68 * 100,2)))</f>
        <v>100</v>
      </c>
      <c r="F73" s="24" t="e">
        <f aca="false">(INT(ROUNDUP(F67/F68 * 100,2)))</f>
        <v>#DIV/0!</v>
      </c>
      <c r="H73" s="24" t="e">
        <f aca="false">(INT(ROUNDUP(H67/H68 * 100,2)))</f>
        <v>#DIV/0!</v>
      </c>
      <c r="J73" s="24" t="e">
        <f aca="false">(INT(ROUNDUP(J67/J68 * 100,2)))</f>
        <v>#DIV/0!</v>
      </c>
      <c r="L73" s="24" t="e">
        <f aca="false">(INT(ROUNDUP(L67/L68 * 100,2)))</f>
        <v>#DIV/0!</v>
      </c>
      <c r="O73" s="26" t="s">
        <v>30</v>
      </c>
      <c r="P73" s="24" t="n">
        <f aca="false">(INT(ROUNDUP(P67/P68 * 100,2)))</f>
        <v>100</v>
      </c>
      <c r="Q73" s="24" t="n">
        <f aca="false">(INT(ROUNDUP(Q67/Q68 * 100,2)))</f>
        <v>100</v>
      </c>
      <c r="R73" s="24" t="n">
        <f aca="false">(INT(ROUNDUP(R67/R68 * 100,2)))</f>
        <v>100</v>
      </c>
      <c r="T73" s="24" t="n">
        <f aca="false">(INT(ROUNDUP(T67/T68 * 100,2)))</f>
        <v>100</v>
      </c>
      <c r="V73" s="24" t="n">
        <f aca="false">(INT(ROUNDUP(V67/V68 * 100,2)))</f>
        <v>100</v>
      </c>
      <c r="Y73" s="24" t="n">
        <f aca="false">(INT(ROUNDUP(Y67/Y68 * 100,2)))</f>
        <v>100</v>
      </c>
    </row>
  </sheetData>
  <conditionalFormatting sqref="D74:M1048576 N1 V2:W55 Y2:Y55 T2:T55 D2:L56 M2:M56 J1 L1 D1:F1 H1 P2:R55 P57:R58 P61:R62 T57:T58 T61:T62 V57:V58 V61:V62 Y57:Y58 Y61:Y62 K66:K73 M66:M73 L57:L58 L61:L62 I66:I73 J57:J58 J61:J62 G66:G73 H57:H58 H61:H62 D57:F58 D61:F62">
    <cfRule type="cellIs" priority="2" operator="lessThanOrEqual" aboveAverage="0" equalAverage="0" bottom="0" percent="0" rank="0" text="" dxfId="0">
      <formula>6</formula>
    </cfRule>
    <cfRule type="cellIs" priority="3" operator="lessThan" aboveAverage="0" equalAverage="0" bottom="0" percent="0" rank="0" text="" dxfId="1">
      <formula>10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9F188BCCE0DE4D955A30315BB203D5" ma:contentTypeVersion="10" ma:contentTypeDescription="Crée un document." ma:contentTypeScope="" ma:versionID="8b7b64f137a784183c95a6ed66c22093">
  <xsd:schema xmlns:xsd="http://www.w3.org/2001/XMLSchema" xmlns:xs="http://www.w3.org/2001/XMLSchema" xmlns:p="http://schemas.microsoft.com/office/2006/metadata/properties" xmlns:ns2="12a36824-31b9-4452-b8ea-4c890dc7fb17" xmlns:ns3="94d6a3d4-cee4-4b8d-bfed-61955935c54e" targetNamespace="http://schemas.microsoft.com/office/2006/metadata/properties" ma:root="true" ma:fieldsID="e3a7cf93bf8bced25c3004235c183b3a" ns2:_="" ns3:_="">
    <xsd:import namespace="12a36824-31b9-4452-b8ea-4c890dc7fb17"/>
    <xsd:import namespace="94d6a3d4-cee4-4b8d-bfed-61955935c54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36824-31b9-4452-b8ea-4c890dc7fb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6a3d4-cee4-4b8d-bfed-61955935c5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7F33F2-AD92-41CD-8B93-BB7981EC77BD}"/>
</file>

<file path=customXml/itemProps2.xml><?xml version="1.0" encoding="utf-8"?>
<ds:datastoreItem xmlns:ds="http://schemas.openxmlformats.org/officeDocument/2006/customXml" ds:itemID="{3DA0EA15-2ADA-4BF8-9A7A-542FC742C9B5}"/>
</file>

<file path=customXml/itemProps3.xml><?xml version="1.0" encoding="utf-8"?>
<ds:datastoreItem xmlns:ds="http://schemas.openxmlformats.org/officeDocument/2006/customXml" ds:itemID="{886EA475-221D-4B19-8C20-67C541C2096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2022-04-03T15:11:24Z</dcterms:created>
  <dc:creator>metalman</dc:creator>
  <dc:description/>
  <dc:language>fr-FR</dc:language>
  <cp:lastModifiedBy/>
  <dcterms:modified xsi:type="dcterms:W3CDTF">2025-03-11T11:39:16Z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0x010100F39F188BCCE0DE4D955A30315BB203D5</vt:lpwstr>
  </property>
</Properties>
</file>