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9089DCF-0B66-4D31-8CD7-D8897DAE59B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definedNames>
    <definedName name="a">Sheet1!$G$5</definedName>
    <definedName name="e">Sheet1!$G$6</definedName>
    <definedName name="h">Sheet1!$G$8</definedName>
    <definedName name="mu">Sheet1!$B$5</definedName>
    <definedName name="p">Sheet1!$G$7</definedName>
    <definedName name="ra">Sheet1!$B$7</definedName>
    <definedName name="rp">Sheet1!$B$6</definedName>
    <definedName name="va">Sheet1!$B$11</definedName>
    <definedName name="vp">Sheet1!$B$10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" i="1" l="1"/>
  <c r="G6" i="1" s="1"/>
  <c r="G7" i="1" l="1"/>
  <c r="G8" i="1" s="1"/>
  <c r="B11" i="1" l="1"/>
  <c r="B10" i="1"/>
</calcChain>
</file>

<file path=xl/sharedStrings.xml><?xml version="1.0" encoding="utf-8"?>
<sst xmlns="http://schemas.openxmlformats.org/spreadsheetml/2006/main" count="31" uniqueCount="29">
  <si>
    <t>Transfer Orbit Calculations</t>
  </si>
  <si>
    <t>The transfer orbit component computes the velocity magnitude at periapsis and apoapsis of an orbit, given the radii of periapsis and apoapsis, and the gravitational parameter of the central body.</t>
  </si>
  <si>
    <t>mu</t>
  </si>
  <si>
    <t>rp</t>
  </si>
  <si>
    <t>ra</t>
  </si>
  <si>
    <t>vp</t>
  </si>
  <si>
    <t>va</t>
  </si>
  <si>
    <t>km^3/s^2</t>
  </si>
  <si>
    <t>Units</t>
  </si>
  <si>
    <t>Description</t>
  </si>
  <si>
    <t>Input</t>
  </si>
  <si>
    <t>Value</t>
  </si>
  <si>
    <t>Gravitational parameter of central body</t>
  </si>
  <si>
    <t>periapsis radius</t>
  </si>
  <si>
    <t>apoapsis radius</t>
  </si>
  <si>
    <t>km</t>
  </si>
  <si>
    <t>Output</t>
  </si>
  <si>
    <t>periapsis velocity</t>
  </si>
  <si>
    <t>apoapsis velocity</t>
  </si>
  <si>
    <t>km/s</t>
  </si>
  <si>
    <t>Calculations</t>
  </si>
  <si>
    <t>a</t>
  </si>
  <si>
    <t>e</t>
  </si>
  <si>
    <t>p</t>
  </si>
  <si>
    <t>h</t>
  </si>
  <si>
    <t>(ra + rp) / 2.0</t>
  </si>
  <si>
    <t>(a - rp) / a</t>
  </si>
  <si>
    <t>sqrt(mu * p)</t>
  </si>
  <si>
    <t>a * (1 - e^2)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</si>
</sst>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B6" sqref="B6"/>
    </sheetView>
  </sheetViews>
  <sheetFormatPr defaultRowHeight="15" x14ac:dyDescent="0.25"/>
  <cols>
    <col min="1" max="1" width="7.28515625" bestFit="1" customWidth="1"/>
    <col min="2" max="2" width="12" bestFit="1" customWidth="1"/>
    <col min="3" max="3" width="9.42578125" bestFit="1" customWidth="1"/>
    <col min="4" max="4" width="36.7109375" bestFit="1" customWidth="1"/>
    <col min="6" max="6" width="7.28515625" customWidth="1"/>
    <col min="7" max="7" width="12" bestFit="1" customWidth="1"/>
    <col min="8" max="8" width="12.140625" bestFit="1" customWidth="1"/>
  </cols>
  <sheetData>
    <row r="1" spans="1:8" ht="23.25" x14ac:dyDescent="0.25">
      <c r="B1" s="6" t="s">
        <v>0</v>
      </c>
      <c r="C1" s="6"/>
      <c r="D1" s="6"/>
      <c r="E1" s="6"/>
      <c r="F1" s="6"/>
      <c r="G1" s="6"/>
    </row>
    <row r="2" spans="1:8" ht="52.5" customHeight="1" x14ac:dyDescent="0.25">
      <c r="B2" s="3" t="s">
        <v>1</v>
      </c>
      <c r="C2" s="4"/>
      <c r="D2" s="4"/>
      <c r="E2" s="4"/>
      <c r="F2" s="4"/>
      <c r="G2" s="5"/>
    </row>
    <row r="4" spans="1:8" x14ac:dyDescent="0.25">
      <c r="A4" s="1" t="s">
        <v>10</v>
      </c>
      <c r="B4" s="1" t="s">
        <v>11</v>
      </c>
      <c r="C4" s="1" t="s">
        <v>8</v>
      </c>
      <c r="D4" s="1" t="s">
        <v>9</v>
      </c>
      <c r="F4" s="7" t="s">
        <v>20</v>
      </c>
      <c r="G4" s="2"/>
    </row>
    <row r="5" spans="1:8" x14ac:dyDescent="0.25">
      <c r="A5" t="s">
        <v>2</v>
      </c>
      <c r="B5">
        <v>398600.44179999997</v>
      </c>
      <c r="C5" t="s">
        <v>7</v>
      </c>
      <c r="D5" t="s">
        <v>12</v>
      </c>
      <c r="F5" t="s">
        <v>21</v>
      </c>
      <c r="G5">
        <f>(ra+rp)/2</f>
        <v>24582</v>
      </c>
      <c r="H5" t="s">
        <v>25</v>
      </c>
    </row>
    <row r="6" spans="1:8" x14ac:dyDescent="0.25">
      <c r="A6" t="s">
        <v>3</v>
      </c>
      <c r="B6">
        <v>7000</v>
      </c>
      <c r="C6" t="s">
        <v>15</v>
      </c>
      <c r="D6" t="s">
        <v>13</v>
      </c>
      <c r="F6" t="s">
        <v>22</v>
      </c>
      <c r="G6">
        <f>(a-rp)/a</f>
        <v>0.71523879261248069</v>
      </c>
      <c r="H6" t="s">
        <v>26</v>
      </c>
    </row>
    <row r="7" spans="1:8" x14ac:dyDescent="0.25">
      <c r="A7" t="s">
        <v>4</v>
      </c>
      <c r="B7">
        <v>42164</v>
      </c>
      <c r="C7" t="s">
        <v>15</v>
      </c>
      <c r="D7" t="s">
        <v>14</v>
      </c>
      <c r="F7" t="s">
        <v>23</v>
      </c>
      <c r="G7">
        <f>a*(1-e^2)</f>
        <v>12006.671548287366</v>
      </c>
      <c r="H7" t="s">
        <v>28</v>
      </c>
    </row>
    <row r="8" spans="1:8" x14ac:dyDescent="0.25">
      <c r="F8" t="s">
        <v>24</v>
      </c>
      <c r="G8">
        <f>SQRT(mu*p)</f>
        <v>69179.943507456221</v>
      </c>
      <c r="H8" t="s">
        <v>27</v>
      </c>
    </row>
    <row r="9" spans="1:8" x14ac:dyDescent="0.25">
      <c r="A9" s="1" t="s">
        <v>16</v>
      </c>
    </row>
    <row r="10" spans="1:8" x14ac:dyDescent="0.25">
      <c r="A10" t="s">
        <v>5</v>
      </c>
      <c r="B10">
        <f>h/rp</f>
        <v>9.8828490724937463</v>
      </c>
      <c r="C10" t="s">
        <v>19</v>
      </c>
      <c r="D10" t="s">
        <v>17</v>
      </c>
    </row>
    <row r="11" spans="1:8" x14ac:dyDescent="0.25">
      <c r="A11" t="s">
        <v>6</v>
      </c>
      <c r="B11">
        <f>h/ra</f>
        <v>1.6407348332097575</v>
      </c>
      <c r="C11" t="s">
        <v>19</v>
      </c>
      <c r="D11" t="s">
        <v>18</v>
      </c>
    </row>
  </sheetData>
  <mergeCells count="3">
    <mergeCell ref="B1:G1"/>
    <mergeCell ref="B2:G2"/>
    <mergeCell ref="F4:G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9</vt:i4>
      </vt:variant>
    </vt:vector>
  </HeadingPairs>
  <TitlesOfParts>
    <vt:vector size="10" baseType="lpstr">
      <vt:lpstr>Sheet1</vt:lpstr>
      <vt:lpstr>a</vt:lpstr>
      <vt:lpstr>e</vt:lpstr>
      <vt:lpstr>h</vt:lpstr>
      <vt:lpstr>mu</vt:lpstr>
      <vt:lpstr>p</vt:lpstr>
      <vt:lpstr>ra</vt:lpstr>
      <vt:lpstr>rp</vt:lpstr>
      <vt:lpstr>va</vt:lpstr>
      <vt:lpstr>vp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2018-09-20T16:09:17Z</dcterms:modified>
</cp:coreProperties>
</file>