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13_ncr:1_{21F69570-EDB2-4910-8F04-B583DBE2AB08}" xr6:coauthVersionLast="38" xr6:coauthVersionMax="38" xr10:uidLastSave="{00000000-0000-0000-0000-000000000000}"/>
  <bookViews>
    <workbookView xWindow="0" yWindow="0" windowWidth="28800" windowHeight="11865" xr2:uid="{00000000-000D-0000-FFFF-FFFF00000000}"/>
  </bookViews>
  <sheets>
    <sheet name="all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I37" i="1"/>
  <c r="AI35" i="1"/>
  <c r="AI34" i="1"/>
  <c r="AG35" i="1"/>
  <c r="AD26" i="1"/>
  <c r="AI27" i="1" l="1"/>
  <c r="AI2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7" i="1"/>
  <c r="R34" i="1"/>
  <c r="F25" i="1"/>
  <c r="F32" i="1"/>
  <c r="B35" i="1"/>
  <c r="B34" i="1"/>
  <c r="B33" i="1"/>
  <c r="B29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7" i="1"/>
  <c r="AG34" i="1" l="1"/>
  <c r="AH14" i="1" l="1"/>
  <c r="AH24" i="1"/>
  <c r="AH26" i="1"/>
  <c r="AH13" i="1"/>
  <c r="AH8" i="1"/>
  <c r="AH28" i="1"/>
  <c r="AH15" i="1"/>
  <c r="AH21" i="1"/>
  <c r="AH22" i="1"/>
  <c r="AH12" i="1"/>
  <c r="AH32" i="1"/>
  <c r="AH27" i="1"/>
  <c r="AH25" i="1"/>
  <c r="AH30" i="1"/>
  <c r="AH16" i="1"/>
  <c r="AH18" i="1"/>
  <c r="AH9" i="1"/>
  <c r="AH29" i="1"/>
  <c r="AH19" i="1"/>
  <c r="AH31" i="1"/>
  <c r="AH20" i="1"/>
  <c r="AH10" i="1"/>
  <c r="AH23" i="1"/>
  <c r="AH17" i="1"/>
  <c r="AH7" i="1"/>
  <c r="AH11" i="1"/>
  <c r="AD27" i="1"/>
  <c r="AD28" i="1"/>
  <c r="AD30" i="1"/>
  <c r="AD31" i="1"/>
  <c r="AD32" i="1"/>
  <c r="AD33" i="1"/>
  <c r="AD34" i="1"/>
  <c r="AD35" i="1"/>
  <c r="AA10" i="1"/>
  <c r="AA18" i="1"/>
  <c r="AA26" i="1"/>
  <c r="AA34" i="1"/>
  <c r="W10" i="1"/>
  <c r="W13" i="1"/>
  <c r="W18" i="1"/>
  <c r="W21" i="1"/>
  <c r="W26" i="1"/>
  <c r="W29" i="1"/>
  <c r="W34" i="1"/>
  <c r="S8" i="1"/>
  <c r="S13" i="1"/>
  <c r="S16" i="1"/>
  <c r="S21" i="1"/>
  <c r="S24" i="1"/>
  <c r="S29" i="1"/>
  <c r="S32" i="1"/>
  <c r="O8" i="1"/>
  <c r="O10" i="1"/>
  <c r="O11" i="1"/>
  <c r="O12" i="1"/>
  <c r="O14" i="1"/>
  <c r="O15" i="1"/>
  <c r="O16" i="1"/>
  <c r="O18" i="1"/>
  <c r="O19" i="1"/>
  <c r="O20" i="1"/>
  <c r="O22" i="1"/>
  <c r="O23" i="1"/>
  <c r="O24" i="1"/>
  <c r="O26" i="1"/>
  <c r="O27" i="1"/>
  <c r="O28" i="1"/>
  <c r="O30" i="1"/>
  <c r="O31" i="1"/>
  <c r="O32" i="1"/>
  <c r="O34" i="1"/>
  <c r="O35" i="1"/>
  <c r="O7" i="1"/>
  <c r="K15" i="1"/>
  <c r="K23" i="1"/>
  <c r="K31" i="1"/>
  <c r="G8" i="1"/>
  <c r="G9" i="1"/>
  <c r="G10" i="1"/>
  <c r="G12" i="1"/>
  <c r="G13" i="1"/>
  <c r="G14" i="1"/>
  <c r="G16" i="1"/>
  <c r="G17" i="1"/>
  <c r="G18" i="1"/>
  <c r="G20" i="1"/>
  <c r="G21" i="1"/>
  <c r="G22" i="1"/>
  <c r="G24" i="1"/>
  <c r="G25" i="1"/>
  <c r="G26" i="1"/>
  <c r="G28" i="1"/>
  <c r="G29" i="1"/>
  <c r="G30" i="1"/>
  <c r="G32" i="1"/>
  <c r="G33" i="1"/>
  <c r="G34" i="1"/>
  <c r="G7" i="1"/>
  <c r="K11" i="1"/>
  <c r="O9" i="1"/>
  <c r="S12" i="1"/>
  <c r="W9" i="1"/>
  <c r="G11" i="1"/>
  <c r="AA8" i="1" l="1"/>
  <c r="AA12" i="1"/>
  <c r="AA16" i="1"/>
  <c r="AA20" i="1"/>
  <c r="AA24" i="1"/>
  <c r="AA28" i="1"/>
  <c r="AA32" i="1"/>
  <c r="AA7" i="1"/>
  <c r="AA9" i="1"/>
  <c r="AA13" i="1"/>
  <c r="AA17" i="1"/>
  <c r="AA21" i="1"/>
  <c r="AA25" i="1"/>
  <c r="AA29" i="1"/>
  <c r="AA33" i="1"/>
  <c r="K30" i="1"/>
  <c r="K14" i="1"/>
  <c r="AA31" i="1"/>
  <c r="AA23" i="1"/>
  <c r="AA15" i="1"/>
  <c r="K35" i="1"/>
  <c r="K27" i="1"/>
  <c r="K19" i="1"/>
  <c r="S7" i="1"/>
  <c r="S28" i="1"/>
  <c r="S20" i="1"/>
  <c r="W33" i="1"/>
  <c r="W25" i="1"/>
  <c r="W17" i="1"/>
  <c r="AA30" i="1"/>
  <c r="AA22" i="1"/>
  <c r="AA14" i="1"/>
  <c r="K8" i="1"/>
  <c r="K12" i="1"/>
  <c r="K16" i="1"/>
  <c r="K20" i="1"/>
  <c r="K24" i="1"/>
  <c r="K28" i="1"/>
  <c r="K32" i="1"/>
  <c r="K7" i="1"/>
  <c r="K9" i="1"/>
  <c r="K13" i="1"/>
  <c r="K17" i="1"/>
  <c r="K21" i="1"/>
  <c r="K25" i="1"/>
  <c r="K29" i="1"/>
  <c r="K33" i="1"/>
  <c r="K22" i="1"/>
  <c r="W11" i="1"/>
  <c r="W15" i="1"/>
  <c r="W19" i="1"/>
  <c r="W23" i="1"/>
  <c r="W27" i="1"/>
  <c r="W31" i="1"/>
  <c r="W35" i="1"/>
  <c r="W8" i="1"/>
  <c r="W12" i="1"/>
  <c r="W16" i="1"/>
  <c r="W20" i="1"/>
  <c r="W24" i="1"/>
  <c r="W28" i="1"/>
  <c r="W32" i="1"/>
  <c r="W7" i="1"/>
  <c r="S10" i="1"/>
  <c r="S14" i="1"/>
  <c r="S18" i="1"/>
  <c r="S22" i="1"/>
  <c r="S26" i="1"/>
  <c r="S30" i="1"/>
  <c r="S34" i="1"/>
  <c r="S11" i="1"/>
  <c r="S15" i="1"/>
  <c r="S19" i="1"/>
  <c r="S23" i="1"/>
  <c r="S27" i="1"/>
  <c r="S31" i="1"/>
  <c r="S35" i="1"/>
  <c r="K34" i="1"/>
  <c r="K26" i="1"/>
  <c r="K18" i="1"/>
  <c r="K10" i="1"/>
  <c r="S33" i="1"/>
  <c r="S25" i="1"/>
  <c r="S17" i="1"/>
  <c r="S9" i="1"/>
  <c r="W30" i="1"/>
  <c r="W22" i="1"/>
  <c r="W14" i="1"/>
  <c r="AA35" i="1"/>
  <c r="AA27" i="1"/>
  <c r="AA19" i="1"/>
  <c r="AA11" i="1"/>
  <c r="G35" i="1"/>
  <c r="G31" i="1"/>
  <c r="G27" i="1"/>
  <c r="G23" i="1"/>
  <c r="G19" i="1"/>
  <c r="G15" i="1"/>
  <c r="O33" i="1"/>
  <c r="O29" i="1"/>
  <c r="O25" i="1"/>
  <c r="O21" i="1"/>
  <c r="O17" i="1"/>
  <c r="O13" i="1"/>
  <c r="AI2" i="1"/>
  <c r="C30" i="1" l="1"/>
  <c r="C20" i="1"/>
  <c r="AI3" i="1"/>
  <c r="C25" i="1"/>
  <c r="C24" i="1"/>
  <c r="C15" i="1"/>
  <c r="C18" i="1"/>
  <c r="C21" i="1"/>
  <c r="C35" i="1"/>
  <c r="C12" i="1"/>
  <c r="C28" i="1"/>
  <c r="C19" i="1"/>
  <c r="C22" i="1"/>
  <c r="C10" i="1"/>
  <c r="C14" i="1"/>
  <c r="C31" i="1"/>
  <c r="C9" i="1"/>
  <c r="C32" i="1"/>
  <c r="C34" i="1"/>
  <c r="C13" i="1"/>
  <c r="C17" i="1"/>
  <c r="C7" i="1"/>
  <c r="C26" i="1"/>
  <c r="C29" i="1"/>
  <c r="C27" i="1"/>
  <c r="C11" i="1"/>
  <c r="C33" i="1"/>
  <c r="C23" i="1"/>
  <c r="C8" i="1"/>
  <c r="C16" i="1"/>
  <c r="AC26" i="1" l="1"/>
  <c r="AC28" i="1"/>
  <c r="AC27" i="1"/>
  <c r="AC32" i="1"/>
  <c r="AC33" i="1"/>
  <c r="AC34" i="1"/>
  <c r="AC31" i="1"/>
  <c r="AC25" i="1"/>
  <c r="AC23" i="1"/>
  <c r="AC35" i="1"/>
  <c r="AC24" i="1"/>
  <c r="AC30" i="1"/>
</calcChain>
</file>

<file path=xl/sharedStrings.xml><?xml version="1.0" encoding="utf-8"?>
<sst xmlns="http://schemas.openxmlformats.org/spreadsheetml/2006/main" count="193" uniqueCount="26">
  <si>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</si>
  <si>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</si>
  <si>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</si>
  <si>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</si>
  <si>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</si>
  <si>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</si>
  <si>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</si>
  <si>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</si>
  <si>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</si>
  <si>
    <t>sigma</t>
  </si>
  <si>
    <t>mu</t>
  </si>
  <si>
    <t>MB weighted</t>
  </si>
  <si>
    <t>in sigma units</t>
  </si>
  <si>
    <t>Annual velocities</t>
  </si>
  <si>
    <t>Weighting &gt;&gt;&gt;</t>
  </si>
  <si>
    <t>Site: &gt;&gt;&gt;</t>
  </si>
  <si>
    <t>Mass balance (m/yr)</t>
  </si>
  <si>
    <t>Annual velocity (m/yr)</t>
  </si>
  <si>
    <t>Annual velocity/mean annual velocity (-)</t>
  </si>
  <si>
    <t>Time (yr)</t>
  </si>
  <si>
    <t>Mean velocity per site</t>
  </si>
  <si>
    <t>Mean ratio over mean, equal weights</t>
  </si>
  <si>
    <t>Mean mass balance, equal weights</t>
  </si>
  <si>
    <t>Mean velocity, all sites, all years available</t>
  </si>
  <si>
    <t>Values from file (e-mail)</t>
  </si>
  <si>
    <t>If the "Annual velocity/mean annual velocity (-)" = 1, a nan for velocity was replaced by the sites mean value over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</si>
</sst>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topLeftCell="A5" zoomScaleNormal="100" workbookViewId="0">
      <selection activeCell="A41" sqref="A41"/>
    </sheetView>
  </sheetViews>
  <sheetFormatPr defaultRowHeight="15" x14ac:dyDescent="0.25"/>
  <cols>
    <col min="1" max="1" width="15.28515625" customWidth="1"/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8" max="28" width="10.85546875" customWidth="1"/>
    <col min="29" max="29" width="10.5703125" bestFit="1" customWidth="1"/>
    <col min="35" max="35" width="10.5703125" bestFit="1" customWidth="1"/>
  </cols>
  <sheetData>
    <row r="1" spans="1:36" x14ac:dyDescent="0.25">
      <c r="A1" t="s">
        <v>14</v>
      </c>
      <c r="AI1" t="s">
        <v>23</v>
      </c>
    </row>
    <row r="2" spans="1:36" x14ac:dyDescent="0.25">
      <c r="A2">
        <v>3.8462000000000003E-2</v>
      </c>
      <c r="E2">
        <v>3.8462000000000003E-2</v>
      </c>
      <c r="I2">
        <v>0.14102999999999999</v>
      </c>
      <c r="M2">
        <v>0.16239000000000001</v>
      </c>
      <c r="Q2">
        <v>0.10256</v>
      </c>
      <c r="U2">
        <v>0.17521</v>
      </c>
      <c r="Y2">
        <v>0.34188000000000002</v>
      </c>
      <c r="AI2">
        <f>A2*B36+E2*F36+I2*J36+M2*N36+Q2*R36+U2*V36+Y2*Z36</f>
        <v>92.735246532886947</v>
      </c>
    </row>
    <row r="3" spans="1:36" hidden="1" x14ac:dyDescent="0.25">
      <c r="A3">
        <v>2.9</v>
      </c>
      <c r="E3">
        <v>5.6</v>
      </c>
      <c r="I3">
        <v>16</v>
      </c>
      <c r="M3">
        <v>17.600000000000001</v>
      </c>
      <c r="Q3">
        <v>11.3</v>
      </c>
      <c r="U3">
        <v>19.5</v>
      </c>
      <c r="Y3">
        <v>13.1</v>
      </c>
      <c r="AI3">
        <f>(A3*B37+E3*F37+I3*J37+M3*N37+Q3*R37+U3*V37+Y3*Z37)/SUM(A3:Y3)</f>
        <v>90.165822187424979</v>
      </c>
    </row>
    <row r="4" spans="1:36" x14ac:dyDescent="0.25">
      <c r="A4" t="s">
        <v>15</v>
      </c>
    </row>
    <row r="5" spans="1:36" x14ac:dyDescent="0.25">
      <c r="A5" t="s">
        <v>0</v>
      </c>
      <c r="B5" t="s">
        <v>1</v>
      </c>
      <c r="E5" t="s">
        <v>3</v>
      </c>
      <c r="F5" t="s">
        <v>1</v>
      </c>
      <c r="I5" t="s">
        <v>4</v>
      </c>
      <c r="M5" t="s">
        <v>5</v>
      </c>
      <c r="Q5" t="s">
        <v>6</v>
      </c>
      <c r="U5" t="s">
        <v>7</v>
      </c>
      <c r="Y5" t="s">
        <v>8</v>
      </c>
      <c r="AG5" t="s">
        <v>11</v>
      </c>
      <c r="AH5" t="s">
        <v>12</v>
      </c>
      <c r="AI5" t="s">
        <v>13</v>
      </c>
      <c r="AJ5" t="s">
        <v>24</v>
      </c>
    </row>
    <row r="6" spans="1:36" x14ac:dyDescent="0.25">
      <c r="A6" t="s">
        <v>19</v>
      </c>
      <c r="B6" t="s">
        <v>17</v>
      </c>
      <c r="C6" t="s">
        <v>18</v>
      </c>
      <c r="D6" t="s">
        <v>16</v>
      </c>
      <c r="E6" t="s">
        <v>19</v>
      </c>
      <c r="F6" t="s">
        <v>17</v>
      </c>
      <c r="G6" t="s">
        <v>18</v>
      </c>
      <c r="H6" t="s">
        <v>16</v>
      </c>
      <c r="I6" t="s">
        <v>19</v>
      </c>
      <c r="J6" t="s">
        <v>17</v>
      </c>
      <c r="K6" t="s">
        <v>18</v>
      </c>
      <c r="L6" t="s">
        <v>16</v>
      </c>
      <c r="M6" t="s">
        <v>19</v>
      </c>
      <c r="N6" t="s">
        <v>17</v>
      </c>
      <c r="O6" t="s">
        <v>18</v>
      </c>
      <c r="P6" t="s">
        <v>16</v>
      </c>
      <c r="Q6" t="s">
        <v>19</v>
      </c>
      <c r="R6" t="s">
        <v>17</v>
      </c>
      <c r="S6" t="s">
        <v>18</v>
      </c>
      <c r="T6" t="s">
        <v>16</v>
      </c>
      <c r="U6" t="s">
        <v>19</v>
      </c>
      <c r="V6" t="s">
        <v>17</v>
      </c>
      <c r="W6" t="s">
        <v>18</v>
      </c>
      <c r="X6" t="s">
        <v>16</v>
      </c>
      <c r="Y6" t="s">
        <v>19</v>
      </c>
      <c r="Z6" t="s">
        <v>17</v>
      </c>
      <c r="AA6" t="s">
        <v>18</v>
      </c>
      <c r="AB6" t="s">
        <v>16</v>
      </c>
      <c r="AC6" t="s">
        <v>21</v>
      </c>
      <c r="AD6" t="s">
        <v>22</v>
      </c>
    </row>
    <row r="7" spans="1:36" x14ac:dyDescent="0.25">
      <c r="A7" s="1">
        <v>1990.5</v>
      </c>
      <c r="B7" t="s">
        <v>2</v>
      </c>
      <c r="C7" t="e">
        <f>B7/$B$36</f>
        <v>#VALUE!</v>
      </c>
      <c r="D7" s="1">
        <v>-4.2300000000000004</v>
      </c>
      <c r="E7" s="1">
        <v>1990.5</v>
      </c>
      <c r="F7" t="s">
        <v>2</v>
      </c>
      <c r="G7" t="e">
        <f>F7/$F$36</f>
        <v>#VALUE!</v>
      </c>
      <c r="H7" s="1">
        <v>-3.64</v>
      </c>
      <c r="I7" s="1">
        <v>1990.5</v>
      </c>
      <c r="J7" t="s">
        <v>2</v>
      </c>
      <c r="K7" t="e">
        <f>J7/$J$36</f>
        <v>#VALUE!</v>
      </c>
      <c r="L7" s="1">
        <v>-3.2</v>
      </c>
      <c r="M7" s="1">
        <v>1990.5</v>
      </c>
      <c r="N7" t="s">
        <v>2</v>
      </c>
      <c r="O7" t="e">
        <f>N7/$N$36</f>
        <v>#VALUE!</v>
      </c>
      <c r="P7" s="1">
        <v>-2.77</v>
      </c>
      <c r="Q7" s="1">
        <v>1990.5</v>
      </c>
      <c r="R7" t="s">
        <v>2</v>
      </c>
      <c r="S7" t="e">
        <f>R7/$R$36</f>
        <v>#VALUE!</v>
      </c>
      <c r="T7" s="1">
        <v>-1.75</v>
      </c>
      <c r="U7" s="1">
        <v>1990.5</v>
      </c>
      <c r="V7" t="s">
        <v>2</v>
      </c>
      <c r="W7" t="e">
        <f>V7/$V$36</f>
        <v>#VALUE!</v>
      </c>
      <c r="X7" s="1">
        <v>-1.46999999999999</v>
      </c>
      <c r="Y7" s="1">
        <v>1990.5</v>
      </c>
      <c r="Z7" t="s">
        <v>2</v>
      </c>
      <c r="AA7" t="e">
        <f>Z7/$Z$36</f>
        <v>#VALUE!</v>
      </c>
      <c r="AB7" s="1">
        <v>-0.26</v>
      </c>
      <c r="AG7" s="1">
        <f>($A$2*D7+$E$2*H7+$I$2*L7+$M$2*P7+$Q$2*T7+$U$2*X7+$Y$2*AB7)/(SUM($A$2+$E$2+$I$2+$M$2+$Q$2+$U$2+$Y$2))</f>
        <v>-1.7297501185007091</v>
      </c>
      <c r="AH7" s="1">
        <f>(AG7-$AG$35)/$AG$34</f>
        <v>-0.96678811962435673</v>
      </c>
      <c r="AI7" t="e">
        <f>(B7*$A$2+$E$2*F7+$I$2*J7+$M$2*N7+$Q$2*R7+$U$2*V7+$Y$2*Z7)/SUM($A$2:$Y$2)</f>
        <v>#VALUE!</v>
      </c>
      <c r="AJ7">
        <v>96.19</v>
      </c>
    </row>
    <row r="8" spans="1:36" x14ac:dyDescent="0.25">
      <c r="A8" s="1">
        <v>1991.5</v>
      </c>
      <c r="B8" t="s">
        <v>2</v>
      </c>
      <c r="C8" t="e">
        <f t="shared" ref="C8:C35" si="0">B8/$B$36</f>
        <v>#VALUE!</v>
      </c>
      <c r="D8" s="1">
        <v>-2.1399999999999899</v>
      </c>
      <c r="E8" s="1">
        <v>1991.5</v>
      </c>
      <c r="F8" t="s">
        <v>2</v>
      </c>
      <c r="G8" t="e">
        <f t="shared" ref="G8:G35" si="1">F8/$F$36</f>
        <v>#VALUE!</v>
      </c>
      <c r="H8" s="1">
        <v>-2.02999999999999</v>
      </c>
      <c r="I8" s="1">
        <v>1991.5</v>
      </c>
      <c r="J8" t="s">
        <v>2</v>
      </c>
      <c r="K8" t="e">
        <f t="shared" ref="K8:K35" si="2">J8/$J$36</f>
        <v>#VALUE!</v>
      </c>
      <c r="L8" s="1">
        <v>-1.51999999999999</v>
      </c>
      <c r="M8" s="1">
        <v>1991.5</v>
      </c>
      <c r="N8" t="s">
        <v>2</v>
      </c>
      <c r="O8" t="e">
        <f t="shared" ref="O8:O35" si="3">N8/$N$36</f>
        <v>#VALUE!</v>
      </c>
      <c r="P8" s="1">
        <v>-1.02</v>
      </c>
      <c r="Q8" s="1">
        <v>1991.5</v>
      </c>
      <c r="R8" t="s">
        <v>2</v>
      </c>
      <c r="S8" t="e">
        <f t="shared" ref="S8:S35" si="4">R8/$R$36</f>
        <v>#VALUE!</v>
      </c>
      <c r="T8" s="1">
        <v>-0.29999999999999899</v>
      </c>
      <c r="U8" s="1">
        <v>1991.5</v>
      </c>
      <c r="V8" t="s">
        <v>2</v>
      </c>
      <c r="W8" t="e">
        <f t="shared" ref="W8:W35" si="5">V8/$V$36</f>
        <v>#VALUE!</v>
      </c>
      <c r="X8" s="1">
        <v>0.08</v>
      </c>
      <c r="Y8" s="1">
        <v>1991.5</v>
      </c>
      <c r="Z8" t="s">
        <v>2</v>
      </c>
      <c r="AA8" t="e">
        <f t="shared" ref="AA8:AA35" si="6">Z8/$Z$36</f>
        <v>#VALUE!</v>
      </c>
      <c r="AB8" s="1">
        <v>0.46</v>
      </c>
      <c r="AG8" s="1">
        <f t="shared" ref="AG8:AG32" si="7">($A$2*D8+$E$2*H8+$I$2*L8+$M$2*P8+$Q$2*T8+$U$2*X8+$Y$2*AB8)/(SUM($A$2+$E$2+$I$2+$M$2+$Q$2+$U$2+$Y$2))</f>
        <v>-0.39987873927243334</v>
      </c>
      <c r="AH8" s="1">
        <f t="shared" ref="AH8:AH32" si="8">(AG8-$AG$35)/$AG$34</f>
        <v>1.9623060647204702</v>
      </c>
      <c r="AI8" t="e">
        <f t="shared" ref="AI8:AI37" si="9">(B8*$A$2+$E$2*F8+$I$2*J8+$M$2*N8+$Q$2*R8+$U$2*V8+$Y$2*Z8)/SUM($A$2:$Y$2)</f>
        <v>#VALUE!</v>
      </c>
      <c r="AJ8">
        <v>93.48</v>
      </c>
    </row>
    <row r="9" spans="1:36" x14ac:dyDescent="0.25">
      <c r="A9" s="1">
        <v>1992.5</v>
      </c>
      <c r="B9" t="s">
        <v>2</v>
      </c>
      <c r="C9" t="e">
        <f t="shared" si="0"/>
        <v>#VALUE!</v>
      </c>
      <c r="D9" s="1">
        <v>-3.0499999999999901</v>
      </c>
      <c r="E9" s="1">
        <v>1992.5</v>
      </c>
      <c r="F9" t="s">
        <v>2</v>
      </c>
      <c r="G9" t="e">
        <f t="shared" si="1"/>
        <v>#VALUE!</v>
      </c>
      <c r="H9" s="1">
        <v>-3.04</v>
      </c>
      <c r="I9" s="1">
        <v>1992.5</v>
      </c>
      <c r="J9" t="s">
        <v>2</v>
      </c>
      <c r="K9" t="e">
        <f t="shared" si="2"/>
        <v>#VALUE!</v>
      </c>
      <c r="L9" s="1">
        <v>-2.7099999999999902</v>
      </c>
      <c r="M9" s="1">
        <v>1992.5</v>
      </c>
      <c r="N9" t="s">
        <v>2</v>
      </c>
      <c r="O9" t="e">
        <f t="shared" si="3"/>
        <v>#VALUE!</v>
      </c>
      <c r="P9" s="1">
        <v>-1.54</v>
      </c>
      <c r="Q9" s="1">
        <v>1992.5</v>
      </c>
      <c r="R9" t="s">
        <v>2</v>
      </c>
      <c r="S9" t="e">
        <f t="shared" si="4"/>
        <v>#VALUE!</v>
      </c>
      <c r="T9" s="1">
        <v>-1.6</v>
      </c>
      <c r="U9" s="1">
        <v>1992.5</v>
      </c>
      <c r="V9" t="s">
        <v>2</v>
      </c>
      <c r="W9" t="e">
        <f t="shared" si="5"/>
        <v>#VALUE!</v>
      </c>
      <c r="X9" s="1">
        <v>-0.14000000000000001</v>
      </c>
      <c r="Y9" s="1">
        <v>1992.5</v>
      </c>
      <c r="Z9" t="s">
        <v>2</v>
      </c>
      <c r="AA9" t="e">
        <f t="shared" si="6"/>
        <v>#VALUE!</v>
      </c>
      <c r="AB9" s="1">
        <v>0.22999999999999901</v>
      </c>
      <c r="AG9" s="1">
        <f t="shared" si="7"/>
        <v>-0.97650433902603273</v>
      </c>
      <c r="AH9" s="1">
        <f t="shared" si="8"/>
        <v>0.69226542984137607</v>
      </c>
      <c r="AI9" t="e">
        <f t="shared" si="9"/>
        <v>#VALUE!</v>
      </c>
    </row>
    <row r="10" spans="1:36" x14ac:dyDescent="0.25">
      <c r="A10" s="1">
        <v>1993.5</v>
      </c>
      <c r="B10" t="s">
        <v>2</v>
      </c>
      <c r="C10" t="e">
        <f t="shared" si="0"/>
        <v>#VALUE!</v>
      </c>
      <c r="D10" s="1">
        <v>-3.58</v>
      </c>
      <c r="E10" s="1">
        <v>1993.5</v>
      </c>
      <c r="F10" t="s">
        <v>2</v>
      </c>
      <c r="G10" t="e">
        <f t="shared" si="1"/>
        <v>#VALUE!</v>
      </c>
      <c r="H10" s="1">
        <v>-3.48999999999999</v>
      </c>
      <c r="I10" s="1">
        <v>1993.5</v>
      </c>
      <c r="J10" t="s">
        <v>2</v>
      </c>
      <c r="K10" t="e">
        <f t="shared" si="2"/>
        <v>#VALUE!</v>
      </c>
      <c r="L10" s="1">
        <v>-3.08</v>
      </c>
      <c r="M10" s="1">
        <v>1993.5</v>
      </c>
      <c r="N10" t="s">
        <v>2</v>
      </c>
      <c r="O10" t="e">
        <f t="shared" si="3"/>
        <v>#VALUE!</v>
      </c>
      <c r="P10" s="1">
        <v>-1.37</v>
      </c>
      <c r="Q10" s="1">
        <v>1993.5</v>
      </c>
      <c r="R10" t="s">
        <v>2</v>
      </c>
      <c r="S10" t="e">
        <f t="shared" si="4"/>
        <v>#VALUE!</v>
      </c>
      <c r="T10" s="1">
        <v>-1.06</v>
      </c>
      <c r="U10" s="1">
        <v>1993.5</v>
      </c>
      <c r="V10" t="s">
        <v>2</v>
      </c>
      <c r="W10" t="e">
        <f t="shared" si="5"/>
        <v>#VALUE!</v>
      </c>
      <c r="X10" s="1">
        <v>-0.44999999999999901</v>
      </c>
      <c r="Y10" s="1">
        <v>1993.5</v>
      </c>
      <c r="Z10" t="s">
        <v>2</v>
      </c>
      <c r="AA10" t="e">
        <f t="shared" si="6"/>
        <v>#VALUE!</v>
      </c>
      <c r="AB10" s="1">
        <v>0.1</v>
      </c>
      <c r="AG10" s="1">
        <f t="shared" si="7"/>
        <v>-1.0821496328977966</v>
      </c>
      <c r="AH10" s="1">
        <f t="shared" si="8"/>
        <v>0.45957750173305423</v>
      </c>
      <c r="AI10" t="e">
        <f t="shared" si="9"/>
        <v>#VALUE!</v>
      </c>
      <c r="AJ10">
        <v>96.43</v>
      </c>
    </row>
    <row r="11" spans="1:36" x14ac:dyDescent="0.25">
      <c r="A11" s="1">
        <v>1994.5</v>
      </c>
      <c r="B11" t="s">
        <v>2</v>
      </c>
      <c r="C11" t="e">
        <f t="shared" si="0"/>
        <v>#VALUE!</v>
      </c>
      <c r="D11" s="1">
        <v>-4.41</v>
      </c>
      <c r="E11" s="1">
        <v>1994.5</v>
      </c>
      <c r="F11" t="s">
        <v>2</v>
      </c>
      <c r="G11" t="e">
        <f t="shared" si="1"/>
        <v>#VALUE!</v>
      </c>
      <c r="H11" s="1">
        <v>-4</v>
      </c>
      <c r="I11" s="1">
        <v>1994.5</v>
      </c>
      <c r="J11" t="s">
        <v>2</v>
      </c>
      <c r="K11" t="e">
        <f t="shared" si="2"/>
        <v>#VALUE!</v>
      </c>
      <c r="L11" s="1">
        <v>-3.5199999999999898</v>
      </c>
      <c r="M11" s="1">
        <v>1994.5</v>
      </c>
      <c r="N11" t="s">
        <v>2</v>
      </c>
      <c r="O11" t="e">
        <f t="shared" si="3"/>
        <v>#VALUE!</v>
      </c>
      <c r="P11" s="1">
        <v>-1.7</v>
      </c>
      <c r="Q11" s="1">
        <v>1994.5</v>
      </c>
      <c r="R11" t="s">
        <v>2</v>
      </c>
      <c r="S11" t="e">
        <f t="shared" si="4"/>
        <v>#VALUE!</v>
      </c>
      <c r="T11" s="1">
        <v>-1.78</v>
      </c>
      <c r="U11" s="1">
        <v>1994.5</v>
      </c>
      <c r="V11" t="s">
        <v>2</v>
      </c>
      <c r="W11" t="e">
        <f t="shared" si="5"/>
        <v>#VALUE!</v>
      </c>
      <c r="X11" s="1">
        <v>-1.0899999999999901</v>
      </c>
      <c r="Y11" s="1">
        <v>1994.5</v>
      </c>
      <c r="Z11" t="s">
        <v>2</v>
      </c>
      <c r="AA11" t="e">
        <f t="shared" si="6"/>
        <v>#VALUE!</v>
      </c>
      <c r="AB11" s="1">
        <v>-0.05</v>
      </c>
      <c r="AG11" s="1">
        <f t="shared" si="7"/>
        <v>-1.4865926395558338</v>
      </c>
      <c r="AH11" s="1">
        <f t="shared" si="8"/>
        <v>-0.43122417819214715</v>
      </c>
      <c r="AI11" t="e">
        <f t="shared" si="9"/>
        <v>#VALUE!</v>
      </c>
    </row>
    <row r="12" spans="1:36" x14ac:dyDescent="0.25">
      <c r="A12" s="1">
        <v>1995.5</v>
      </c>
      <c r="B12" t="s">
        <v>2</v>
      </c>
      <c r="C12" t="e">
        <f t="shared" si="0"/>
        <v>#VALUE!</v>
      </c>
      <c r="D12" s="1">
        <v>-4.0399999999999903</v>
      </c>
      <c r="E12" s="1">
        <v>1995.5</v>
      </c>
      <c r="F12" t="s">
        <v>2</v>
      </c>
      <c r="G12" t="e">
        <f t="shared" si="1"/>
        <v>#VALUE!</v>
      </c>
      <c r="H12" s="1">
        <v>-2.87</v>
      </c>
      <c r="I12" s="1">
        <v>1995.5</v>
      </c>
      <c r="J12" t="s">
        <v>2</v>
      </c>
      <c r="K12" t="e">
        <f t="shared" si="2"/>
        <v>#VALUE!</v>
      </c>
      <c r="L12" s="1">
        <v>-1.95</v>
      </c>
      <c r="M12" s="1">
        <v>1995.5</v>
      </c>
      <c r="N12" t="s">
        <v>2</v>
      </c>
      <c r="O12" t="e">
        <f t="shared" si="3"/>
        <v>#VALUE!</v>
      </c>
      <c r="P12" s="1">
        <v>-0.92999999999999905</v>
      </c>
      <c r="Q12" s="1">
        <v>1995.5</v>
      </c>
      <c r="R12" t="s">
        <v>2</v>
      </c>
      <c r="S12" t="e">
        <f t="shared" si="4"/>
        <v>#VALUE!</v>
      </c>
      <c r="T12" s="1">
        <v>-0.46999999999999897</v>
      </c>
      <c r="U12" s="1">
        <v>1995.5</v>
      </c>
      <c r="V12" t="s">
        <v>2</v>
      </c>
      <c r="W12" t="e">
        <f t="shared" si="5"/>
        <v>#VALUE!</v>
      </c>
      <c r="X12" s="1">
        <v>-3.00000000000002E-2</v>
      </c>
      <c r="Y12" s="1">
        <v>1995.5</v>
      </c>
      <c r="Z12" t="s">
        <v>2</v>
      </c>
      <c r="AA12" t="e">
        <f t="shared" si="6"/>
        <v>#VALUE!</v>
      </c>
      <c r="AB12" s="1">
        <v>0.4</v>
      </c>
      <c r="AG12" s="1">
        <f t="shared" si="7"/>
        <v>-0.60851477108862595</v>
      </c>
      <c r="AH12" s="1">
        <f t="shared" si="8"/>
        <v>1.502776972672319</v>
      </c>
      <c r="AI12" t="e">
        <f t="shared" si="9"/>
        <v>#VALUE!</v>
      </c>
      <c r="AJ12">
        <v>95.36</v>
      </c>
    </row>
    <row r="13" spans="1:36" x14ac:dyDescent="0.25">
      <c r="A13" s="1">
        <v>1996.5</v>
      </c>
      <c r="B13" t="s">
        <v>2</v>
      </c>
      <c r="C13" t="e">
        <f t="shared" si="0"/>
        <v>#VALUE!</v>
      </c>
      <c r="D13" s="1">
        <v>-4.4000000000000004</v>
      </c>
      <c r="E13" s="1">
        <v>1996.5</v>
      </c>
      <c r="F13" t="s">
        <v>2</v>
      </c>
      <c r="G13" t="e">
        <f t="shared" si="1"/>
        <v>#VALUE!</v>
      </c>
      <c r="H13" s="1">
        <v>-3.87</v>
      </c>
      <c r="I13" s="1">
        <v>1996.5</v>
      </c>
      <c r="J13" t="s">
        <v>2</v>
      </c>
      <c r="K13" t="e">
        <f t="shared" si="2"/>
        <v>#VALUE!</v>
      </c>
      <c r="L13" s="1">
        <v>-3.3</v>
      </c>
      <c r="M13" s="1">
        <v>1996.5</v>
      </c>
      <c r="N13" t="s">
        <v>2</v>
      </c>
      <c r="O13" t="e">
        <f t="shared" si="3"/>
        <v>#VALUE!</v>
      </c>
      <c r="P13" s="1">
        <v>-2.8399999999999901</v>
      </c>
      <c r="Q13" s="1">
        <v>1996.5</v>
      </c>
      <c r="R13" t="s">
        <v>2</v>
      </c>
      <c r="S13" t="e">
        <f t="shared" si="4"/>
        <v>#VALUE!</v>
      </c>
      <c r="T13" s="1">
        <v>-1.6399999999999899</v>
      </c>
      <c r="U13" s="1">
        <v>1996.5</v>
      </c>
      <c r="V13" t="s">
        <v>2</v>
      </c>
      <c r="W13" t="e">
        <f t="shared" si="5"/>
        <v>#VALUE!</v>
      </c>
      <c r="X13" s="1">
        <v>-0.87999999999999901</v>
      </c>
      <c r="Y13" s="1">
        <v>1996.5</v>
      </c>
      <c r="Z13" t="s">
        <v>2</v>
      </c>
      <c r="AA13" t="e">
        <f t="shared" si="6"/>
        <v>#VALUE!</v>
      </c>
      <c r="AB13" s="1">
        <v>-0.02</v>
      </c>
      <c r="AG13" s="1">
        <f t="shared" si="7"/>
        <v>-1.5738975833854976</v>
      </c>
      <c r="AH13" s="1">
        <f t="shared" si="8"/>
        <v>-0.62351676169328007</v>
      </c>
      <c r="AI13" t="e">
        <f t="shared" si="9"/>
        <v>#VALUE!</v>
      </c>
      <c r="AJ13">
        <v>99.9</v>
      </c>
    </row>
    <row r="14" spans="1:36" x14ac:dyDescent="0.25">
      <c r="A14" s="1">
        <v>1997.5</v>
      </c>
      <c r="B14" t="s">
        <v>2</v>
      </c>
      <c r="C14" t="e">
        <f t="shared" si="0"/>
        <v>#VALUE!</v>
      </c>
      <c r="D14" s="1">
        <v>-4.0799999999999903</v>
      </c>
      <c r="E14" s="1">
        <v>1997.5</v>
      </c>
      <c r="F14" t="s">
        <v>2</v>
      </c>
      <c r="G14" t="e">
        <f t="shared" si="1"/>
        <v>#VALUE!</v>
      </c>
      <c r="H14" s="1">
        <v>-4.0799999999999903</v>
      </c>
      <c r="I14" s="1">
        <v>1997.5</v>
      </c>
      <c r="J14" t="s">
        <v>2</v>
      </c>
      <c r="K14" t="e">
        <f t="shared" si="2"/>
        <v>#VALUE!</v>
      </c>
      <c r="L14" s="1">
        <v>-3.21999999999999</v>
      </c>
      <c r="M14" s="1">
        <v>1997.5</v>
      </c>
      <c r="N14" t="s">
        <v>2</v>
      </c>
      <c r="O14" t="e">
        <f t="shared" si="3"/>
        <v>#VALUE!</v>
      </c>
      <c r="P14" s="1">
        <v>-1.5899999999999901</v>
      </c>
      <c r="Q14" s="1">
        <v>1997.5</v>
      </c>
      <c r="R14" t="s">
        <v>2</v>
      </c>
      <c r="S14" t="e">
        <f t="shared" si="4"/>
        <v>#VALUE!</v>
      </c>
      <c r="T14" s="1">
        <v>-1.57</v>
      </c>
      <c r="U14" s="1">
        <v>1997.5</v>
      </c>
      <c r="V14" t="s">
        <v>2</v>
      </c>
      <c r="W14" t="e">
        <f t="shared" si="5"/>
        <v>#VALUE!</v>
      </c>
      <c r="X14" s="1">
        <v>-0.97</v>
      </c>
      <c r="Y14" s="1">
        <v>1997.5</v>
      </c>
      <c r="Z14" t="s">
        <v>2</v>
      </c>
      <c r="AA14" t="e">
        <f t="shared" si="6"/>
        <v>#VALUE!</v>
      </c>
      <c r="AB14" s="1">
        <v>-0.01</v>
      </c>
      <c r="AG14" s="1">
        <f t="shared" si="7"/>
        <v>-1.3605664833988964</v>
      </c>
      <c r="AH14" s="1">
        <f t="shared" si="8"/>
        <v>-0.15364659675052567</v>
      </c>
      <c r="AI14" t="e">
        <f t="shared" si="9"/>
        <v>#VALUE!</v>
      </c>
      <c r="AJ14">
        <v>92.45</v>
      </c>
    </row>
    <row r="15" spans="1:36" x14ac:dyDescent="0.25">
      <c r="A15" s="1">
        <v>1998.5</v>
      </c>
      <c r="B15" t="s">
        <v>2</v>
      </c>
      <c r="C15" t="e">
        <f t="shared" si="0"/>
        <v>#VALUE!</v>
      </c>
      <c r="D15" s="1">
        <v>-4.5499999999999901</v>
      </c>
      <c r="E15" s="1">
        <v>1998.5</v>
      </c>
      <c r="F15" t="s">
        <v>2</v>
      </c>
      <c r="G15" t="e">
        <f t="shared" si="1"/>
        <v>#VALUE!</v>
      </c>
      <c r="H15" s="1">
        <v>-3.7699999999999898</v>
      </c>
      <c r="I15" s="1">
        <v>1998.5</v>
      </c>
      <c r="J15" t="s">
        <v>2</v>
      </c>
      <c r="K15" t="e">
        <f t="shared" si="2"/>
        <v>#VALUE!</v>
      </c>
      <c r="L15" s="1">
        <v>-3.35</v>
      </c>
      <c r="M15" s="1">
        <v>1998.5</v>
      </c>
      <c r="N15" t="s">
        <v>2</v>
      </c>
      <c r="O15" t="e">
        <f t="shared" si="3"/>
        <v>#VALUE!</v>
      </c>
      <c r="P15" s="1">
        <v>-1.46</v>
      </c>
      <c r="Q15" s="1">
        <v>1998.5</v>
      </c>
      <c r="R15" t="s">
        <v>2</v>
      </c>
      <c r="S15" t="e">
        <f t="shared" si="4"/>
        <v>#VALUE!</v>
      </c>
      <c r="T15" s="1">
        <v>-1.3</v>
      </c>
      <c r="U15" s="1">
        <v>1998.5</v>
      </c>
      <c r="V15" t="s">
        <v>2</v>
      </c>
      <c r="W15" t="e">
        <f t="shared" si="5"/>
        <v>#VALUE!</v>
      </c>
      <c r="X15" s="1">
        <v>-0.85999999999999899</v>
      </c>
      <c r="Y15" s="1">
        <v>1998.5</v>
      </c>
      <c r="Z15" t="s">
        <v>2</v>
      </c>
      <c r="AA15" t="e">
        <f t="shared" si="6"/>
        <v>#VALUE!</v>
      </c>
      <c r="AB15" s="1">
        <v>-0.16999999999999901</v>
      </c>
      <c r="AG15" s="1">
        <f t="shared" si="7"/>
        <v>-1.3716801700810195</v>
      </c>
      <c r="AH15" s="1">
        <f t="shared" si="8"/>
        <v>-0.17812493017110639</v>
      </c>
      <c r="AI15" t="e">
        <f t="shared" si="9"/>
        <v>#VALUE!</v>
      </c>
      <c r="AJ15">
        <v>90.43</v>
      </c>
    </row>
    <row r="16" spans="1:36" x14ac:dyDescent="0.25">
      <c r="A16" s="1">
        <v>1999.5</v>
      </c>
      <c r="B16" t="s">
        <v>2</v>
      </c>
      <c r="C16" t="e">
        <f t="shared" si="0"/>
        <v>#VALUE!</v>
      </c>
      <c r="D16" s="1">
        <v>-4.17</v>
      </c>
      <c r="E16" s="1">
        <v>1999.5</v>
      </c>
      <c r="F16" t="s">
        <v>2</v>
      </c>
      <c r="G16" t="e">
        <f t="shared" si="1"/>
        <v>#VALUE!</v>
      </c>
      <c r="H16" s="1">
        <v>-3.31</v>
      </c>
      <c r="I16" s="1">
        <v>1999.5</v>
      </c>
      <c r="J16" t="s">
        <v>2</v>
      </c>
      <c r="K16" t="e">
        <f t="shared" si="2"/>
        <v>#VALUE!</v>
      </c>
      <c r="L16" s="1">
        <v>-2.69999999999999</v>
      </c>
      <c r="M16" s="1">
        <v>1999.5</v>
      </c>
      <c r="N16" t="s">
        <v>2</v>
      </c>
      <c r="O16" t="e">
        <f t="shared" si="3"/>
        <v>#VALUE!</v>
      </c>
      <c r="P16" s="1">
        <v>-1.25999999999999</v>
      </c>
      <c r="Q16" s="1">
        <v>1999.5</v>
      </c>
      <c r="R16" t="s">
        <v>2</v>
      </c>
      <c r="S16" t="e">
        <f t="shared" si="4"/>
        <v>#VALUE!</v>
      </c>
      <c r="T16" s="1">
        <v>-1.0499999999999901</v>
      </c>
      <c r="U16" s="1">
        <v>1999.5</v>
      </c>
      <c r="V16" t="s">
        <v>2</v>
      </c>
      <c r="W16" t="e">
        <f t="shared" si="5"/>
        <v>#VALUE!</v>
      </c>
      <c r="X16" s="1">
        <v>-0.51</v>
      </c>
      <c r="Y16" s="1">
        <v>1999.5</v>
      </c>
      <c r="Z16" t="s">
        <v>2</v>
      </c>
      <c r="AA16" t="e">
        <f t="shared" si="6"/>
        <v>#VALUE!</v>
      </c>
      <c r="AB16" s="1">
        <v>-0.06</v>
      </c>
      <c r="AG16" s="1">
        <f t="shared" si="7"/>
        <v>-1.0906526039156195</v>
      </c>
      <c r="AH16" s="1">
        <f t="shared" si="8"/>
        <v>0.44084937257186391</v>
      </c>
      <c r="AI16" t="e">
        <f t="shared" si="9"/>
        <v>#VALUE!</v>
      </c>
      <c r="AJ16">
        <v>90.56</v>
      </c>
    </row>
    <row r="17" spans="1:36" x14ac:dyDescent="0.25">
      <c r="A17" s="1">
        <v>2000.5</v>
      </c>
      <c r="B17" t="s">
        <v>2</v>
      </c>
      <c r="C17" t="e">
        <f t="shared" si="0"/>
        <v>#VALUE!</v>
      </c>
      <c r="D17" s="1">
        <v>-4.5799999999999903</v>
      </c>
      <c r="E17" s="1">
        <v>2000.5</v>
      </c>
      <c r="F17" t="s">
        <v>2</v>
      </c>
      <c r="G17" t="e">
        <f t="shared" si="1"/>
        <v>#VALUE!</v>
      </c>
      <c r="H17" s="1">
        <v>-3.6599999999999899</v>
      </c>
      <c r="I17" s="1">
        <v>2000.5</v>
      </c>
      <c r="J17" t="s">
        <v>2</v>
      </c>
      <c r="K17" t="e">
        <f t="shared" si="2"/>
        <v>#VALUE!</v>
      </c>
      <c r="L17" s="1">
        <v>-3.16</v>
      </c>
      <c r="M17" s="1">
        <v>2000.5</v>
      </c>
      <c r="N17" t="s">
        <v>2</v>
      </c>
      <c r="O17" t="e">
        <f t="shared" si="3"/>
        <v>#VALUE!</v>
      </c>
      <c r="P17" s="1">
        <v>-1.03</v>
      </c>
      <c r="Q17" s="1">
        <v>2000.5</v>
      </c>
      <c r="R17" t="s">
        <v>2</v>
      </c>
      <c r="S17" t="e">
        <f t="shared" si="4"/>
        <v>#VALUE!</v>
      </c>
      <c r="T17" s="1">
        <v>-0.98</v>
      </c>
      <c r="U17" s="1">
        <v>2000.5</v>
      </c>
      <c r="V17" t="s">
        <v>2</v>
      </c>
      <c r="W17" t="e">
        <f t="shared" si="5"/>
        <v>#VALUE!</v>
      </c>
      <c r="X17" s="1">
        <v>-0.48999999999999899</v>
      </c>
      <c r="Y17" s="1">
        <v>2000.5</v>
      </c>
      <c r="Z17" t="s">
        <v>2</v>
      </c>
      <c r="AA17" t="e">
        <f t="shared" si="6"/>
        <v>#VALUE!</v>
      </c>
      <c r="AB17" s="1">
        <v>0.16</v>
      </c>
      <c r="AG17" s="1">
        <f t="shared" si="7"/>
        <v>-1.0615106490638935</v>
      </c>
      <c r="AH17" s="1">
        <f t="shared" si="8"/>
        <v>0.50503567796191162</v>
      </c>
      <c r="AI17" t="e">
        <f t="shared" si="9"/>
        <v>#VALUE!</v>
      </c>
      <c r="AJ17">
        <v>83.86</v>
      </c>
    </row>
    <row r="18" spans="1:36" x14ac:dyDescent="0.25">
      <c r="A18" s="1">
        <v>2001.5</v>
      </c>
      <c r="B18" t="s">
        <v>2</v>
      </c>
      <c r="C18" t="e">
        <f t="shared" si="0"/>
        <v>#VALUE!</v>
      </c>
      <c r="D18" s="1">
        <v>-4.2300000000000004</v>
      </c>
      <c r="E18" s="1">
        <v>2001.5</v>
      </c>
      <c r="F18" t="s">
        <v>2</v>
      </c>
      <c r="G18" t="e">
        <f t="shared" si="1"/>
        <v>#VALUE!</v>
      </c>
      <c r="H18" s="1">
        <v>-3.2899999999999898</v>
      </c>
      <c r="I18" s="1">
        <v>2001.5</v>
      </c>
      <c r="J18" t="s">
        <v>2</v>
      </c>
      <c r="K18" t="e">
        <f t="shared" si="2"/>
        <v>#VALUE!</v>
      </c>
      <c r="L18" s="1">
        <v>-2.94999999999999</v>
      </c>
      <c r="M18" s="1">
        <v>2001.5</v>
      </c>
      <c r="N18" t="s">
        <v>2</v>
      </c>
      <c r="O18" t="e">
        <f t="shared" si="3"/>
        <v>#VALUE!</v>
      </c>
      <c r="P18" s="1">
        <v>-1.2999999999999901</v>
      </c>
      <c r="Q18" s="1">
        <v>2001.5</v>
      </c>
      <c r="R18" t="s">
        <v>2</v>
      </c>
      <c r="S18" t="e">
        <f t="shared" si="4"/>
        <v>#VALUE!</v>
      </c>
      <c r="T18" s="1">
        <v>-1.55</v>
      </c>
      <c r="U18" s="1">
        <v>2001.5</v>
      </c>
      <c r="V18" t="s">
        <v>2</v>
      </c>
      <c r="W18" t="e">
        <f t="shared" si="5"/>
        <v>#VALUE!</v>
      </c>
      <c r="X18" s="1">
        <v>-0.93</v>
      </c>
      <c r="Y18" s="1">
        <v>2001.5</v>
      </c>
      <c r="Z18" t="s">
        <v>2</v>
      </c>
      <c r="AA18" t="e">
        <f t="shared" si="6"/>
        <v>#VALUE!</v>
      </c>
      <c r="AB18" s="1">
        <v>0.16999999999999901</v>
      </c>
      <c r="AG18" s="1">
        <f t="shared" si="7"/>
        <v>-1.1801805210831235</v>
      </c>
      <c r="AH18" s="1">
        <f t="shared" si="8"/>
        <v>0.24366060258418518</v>
      </c>
      <c r="AI18" t="e">
        <f t="shared" si="9"/>
        <v>#VALUE!</v>
      </c>
      <c r="AJ18">
        <v>91.3</v>
      </c>
    </row>
    <row r="19" spans="1:36" x14ac:dyDescent="0.25">
      <c r="A19" s="1">
        <v>2002.5</v>
      </c>
      <c r="B19" t="s">
        <v>2</v>
      </c>
      <c r="C19" t="e">
        <f t="shared" si="0"/>
        <v>#VALUE!</v>
      </c>
      <c r="D19" s="1">
        <v>-5.0399999999999903</v>
      </c>
      <c r="E19" s="1">
        <v>2002.5</v>
      </c>
      <c r="F19" t="s">
        <v>2</v>
      </c>
      <c r="G19" t="e">
        <f t="shared" si="1"/>
        <v>#VALUE!</v>
      </c>
      <c r="H19" s="1">
        <v>-3.8879999999999999</v>
      </c>
      <c r="I19" s="1">
        <v>2002.5</v>
      </c>
      <c r="J19" t="s">
        <v>2</v>
      </c>
      <c r="K19" t="e">
        <f t="shared" si="2"/>
        <v>#VALUE!</v>
      </c>
      <c r="L19" s="1">
        <v>-3.2850000000000001</v>
      </c>
      <c r="M19" s="1">
        <v>2002.5</v>
      </c>
      <c r="N19" t="s">
        <v>2</v>
      </c>
      <c r="O19" t="e">
        <f t="shared" si="3"/>
        <v>#VALUE!</v>
      </c>
      <c r="P19" s="1">
        <v>-1.9710000000000001</v>
      </c>
      <c r="Q19" s="1">
        <v>2002.5</v>
      </c>
      <c r="R19" t="s">
        <v>2</v>
      </c>
      <c r="S19" t="e">
        <f t="shared" si="4"/>
        <v>#VALUE!</v>
      </c>
      <c r="T19" s="1">
        <v>-1.7729999999999899</v>
      </c>
      <c r="U19" s="1">
        <v>2002.5</v>
      </c>
      <c r="V19" t="s">
        <v>2</v>
      </c>
      <c r="W19" t="e">
        <f t="shared" si="5"/>
        <v>#VALUE!</v>
      </c>
      <c r="X19" s="1">
        <v>-1.07099999999999</v>
      </c>
      <c r="Y19" s="1">
        <v>2002.5</v>
      </c>
      <c r="Z19" t="s">
        <v>2</v>
      </c>
      <c r="AA19" t="e">
        <f t="shared" si="6"/>
        <v>#VALUE!</v>
      </c>
      <c r="AB19" s="1">
        <v>-0.53099999999999903</v>
      </c>
      <c r="AG19" s="1">
        <f t="shared" si="7"/>
        <v>-1.6777801126806724</v>
      </c>
      <c r="AH19" s="1">
        <f t="shared" si="8"/>
        <v>-0.85232213126977419</v>
      </c>
      <c r="AI19" t="e">
        <f t="shared" si="9"/>
        <v>#VALUE!</v>
      </c>
      <c r="AJ19">
        <v>90.23</v>
      </c>
    </row>
    <row r="20" spans="1:36" x14ac:dyDescent="0.25">
      <c r="A20" s="1">
        <v>2003.5</v>
      </c>
      <c r="B20" t="s">
        <v>2</v>
      </c>
      <c r="C20" t="e">
        <f t="shared" si="0"/>
        <v>#VALUE!</v>
      </c>
      <c r="D20" s="1">
        <v>-4.6799999999999899</v>
      </c>
      <c r="E20" s="1">
        <v>2003.5</v>
      </c>
      <c r="F20" t="s">
        <v>2</v>
      </c>
      <c r="G20" t="e">
        <f t="shared" si="1"/>
        <v>#VALUE!</v>
      </c>
      <c r="H20" s="1">
        <v>-3.9869999999999899</v>
      </c>
      <c r="I20" s="1">
        <v>2003.5</v>
      </c>
      <c r="J20" t="s">
        <v>2</v>
      </c>
      <c r="K20" t="e">
        <f t="shared" si="2"/>
        <v>#VALUE!</v>
      </c>
      <c r="L20" s="1">
        <v>-3.5279999999999898</v>
      </c>
      <c r="M20" s="1">
        <v>2003.5</v>
      </c>
      <c r="N20" t="s">
        <v>2</v>
      </c>
      <c r="O20" t="e">
        <f t="shared" si="3"/>
        <v>#VALUE!</v>
      </c>
      <c r="P20" s="1">
        <v>-1.4670000000000001</v>
      </c>
      <c r="Q20" s="1">
        <v>2003.5</v>
      </c>
      <c r="R20" t="s">
        <v>2</v>
      </c>
      <c r="S20" t="e">
        <f t="shared" si="4"/>
        <v>#VALUE!</v>
      </c>
      <c r="T20" s="1">
        <v>-1.72799999999999</v>
      </c>
      <c r="U20" s="1">
        <v>2003.5</v>
      </c>
      <c r="V20" t="s">
        <v>2</v>
      </c>
      <c r="W20" t="e">
        <f t="shared" si="5"/>
        <v>#VALUE!</v>
      </c>
      <c r="X20" s="1">
        <v>-0.65700000000000003</v>
      </c>
      <c r="Y20" s="1">
        <v>2003.5</v>
      </c>
      <c r="Z20" t="s">
        <v>2</v>
      </c>
      <c r="AA20" t="e">
        <f t="shared" si="6"/>
        <v>#VALUE!</v>
      </c>
      <c r="AB20" s="1">
        <v>8.9999999999999993E-3</v>
      </c>
      <c r="AG20" s="1">
        <f t="shared" si="7"/>
        <v>-1.3583980043880228</v>
      </c>
      <c r="AH20" s="1">
        <f t="shared" si="8"/>
        <v>-0.14887043616925988</v>
      </c>
      <c r="AI20" t="e">
        <f t="shared" si="9"/>
        <v>#VALUE!</v>
      </c>
      <c r="AJ20">
        <v>90.19</v>
      </c>
    </row>
    <row r="21" spans="1:36" x14ac:dyDescent="0.25">
      <c r="A21" s="1">
        <v>2004.5</v>
      </c>
      <c r="B21" t="s">
        <v>2</v>
      </c>
      <c r="C21" t="e">
        <f t="shared" si="0"/>
        <v>#VALUE!</v>
      </c>
      <c r="D21" s="1">
        <v>-4.2749999999999897</v>
      </c>
      <c r="E21" s="1">
        <v>2004.5</v>
      </c>
      <c r="F21" t="s">
        <v>2</v>
      </c>
      <c r="G21" t="e">
        <f t="shared" si="1"/>
        <v>#VALUE!</v>
      </c>
      <c r="H21" s="1">
        <v>-3.6315</v>
      </c>
      <c r="I21" s="1">
        <v>2004.5</v>
      </c>
      <c r="J21" t="s">
        <v>2</v>
      </c>
      <c r="K21" t="e">
        <f t="shared" si="2"/>
        <v>#VALUE!</v>
      </c>
      <c r="L21" s="1">
        <v>-3.2444999999999999</v>
      </c>
      <c r="M21" s="1">
        <v>2004.5</v>
      </c>
      <c r="N21" t="s">
        <v>2</v>
      </c>
      <c r="O21" t="e">
        <f t="shared" si="3"/>
        <v>#VALUE!</v>
      </c>
      <c r="P21" s="1">
        <v>-1.28249999999999</v>
      </c>
      <c r="Q21" s="1">
        <v>2004.5</v>
      </c>
      <c r="R21" t="s">
        <v>2</v>
      </c>
      <c r="S21" t="e">
        <f t="shared" si="4"/>
        <v>#VALUE!</v>
      </c>
      <c r="T21" s="1">
        <v>-1.5660000000000001</v>
      </c>
      <c r="U21" s="1">
        <v>2004.5</v>
      </c>
      <c r="V21" t="s">
        <v>2</v>
      </c>
      <c r="W21" t="e">
        <f t="shared" si="5"/>
        <v>#VALUE!</v>
      </c>
      <c r="X21" s="1">
        <v>-0.16649999999999901</v>
      </c>
      <c r="Y21" s="1">
        <v>2004.5</v>
      </c>
      <c r="Z21" t="s">
        <v>2</v>
      </c>
      <c r="AA21" t="e">
        <f t="shared" si="6"/>
        <v>#VALUE!</v>
      </c>
      <c r="AB21" s="1">
        <v>0.08</v>
      </c>
      <c r="AG21" s="1">
        <f t="shared" si="7"/>
        <v>-1.1323746322477912</v>
      </c>
      <c r="AH21" s="1">
        <f t="shared" si="8"/>
        <v>0.34895495897996337</v>
      </c>
      <c r="AI21" t="e">
        <f t="shared" si="9"/>
        <v>#VALUE!</v>
      </c>
      <c r="AJ21">
        <v>88.26</v>
      </c>
    </row>
    <row r="22" spans="1:36" x14ac:dyDescent="0.25">
      <c r="A22" s="1">
        <v>2005.5</v>
      </c>
      <c r="B22" t="s">
        <v>2</v>
      </c>
      <c r="C22" t="e">
        <f t="shared" si="0"/>
        <v>#VALUE!</v>
      </c>
      <c r="D22" s="1">
        <v>-4.17</v>
      </c>
      <c r="E22" s="1">
        <v>2005.5</v>
      </c>
      <c r="F22" t="s">
        <v>2</v>
      </c>
      <c r="G22" t="e">
        <f t="shared" si="1"/>
        <v>#VALUE!</v>
      </c>
      <c r="H22" s="1">
        <v>-3.7</v>
      </c>
      <c r="I22" s="1">
        <v>2005.5</v>
      </c>
      <c r="J22" t="s">
        <v>2</v>
      </c>
      <c r="K22" t="e">
        <f t="shared" si="2"/>
        <v>#VALUE!</v>
      </c>
      <c r="L22" s="1">
        <v>-2.96999999999999</v>
      </c>
      <c r="M22" s="1">
        <v>2005.5</v>
      </c>
      <c r="N22" t="s">
        <v>2</v>
      </c>
      <c r="O22" t="e">
        <f t="shared" si="3"/>
        <v>#VALUE!</v>
      </c>
      <c r="P22" s="1">
        <v>-1.5</v>
      </c>
      <c r="Q22" s="1">
        <v>2005.5</v>
      </c>
      <c r="R22" t="s">
        <v>2</v>
      </c>
      <c r="S22" t="e">
        <f t="shared" si="4"/>
        <v>#VALUE!</v>
      </c>
      <c r="T22" s="1">
        <v>-1.1299999999999899</v>
      </c>
      <c r="U22" s="1">
        <v>2005.5</v>
      </c>
      <c r="V22" t="s">
        <v>2</v>
      </c>
      <c r="W22" t="e">
        <f t="shared" si="5"/>
        <v>#VALUE!</v>
      </c>
      <c r="X22" s="1">
        <v>-0.23</v>
      </c>
      <c r="Y22" s="1">
        <v>2005.5</v>
      </c>
      <c r="Z22" t="s">
        <v>2</v>
      </c>
      <c r="AA22" t="e">
        <f t="shared" si="6"/>
        <v>#VALUE!</v>
      </c>
      <c r="AB22" s="1">
        <v>7.9999999999999905E-2</v>
      </c>
      <c r="AG22" s="1">
        <f t="shared" si="7"/>
        <v>-1.093987303923821</v>
      </c>
      <c r="AH22" s="1">
        <f t="shared" si="8"/>
        <v>0.43350456422940148</v>
      </c>
      <c r="AI22" t="e">
        <f t="shared" si="9"/>
        <v>#VALUE!</v>
      </c>
      <c r="AJ22">
        <v>90.16</v>
      </c>
    </row>
    <row r="23" spans="1:36" x14ac:dyDescent="0.25">
      <c r="A23" s="1">
        <v>2006.5</v>
      </c>
      <c r="B23" s="1">
        <v>109.55015983007</v>
      </c>
      <c r="C23">
        <f t="shared" si="0"/>
        <v>1.156459001272365</v>
      </c>
      <c r="D23" s="1">
        <v>-4.7</v>
      </c>
      <c r="E23" s="1">
        <v>2006.5</v>
      </c>
      <c r="F23" s="1">
        <v>97.167275464982396</v>
      </c>
      <c r="G23">
        <f t="shared" si="1"/>
        <v>0.94510675877610351</v>
      </c>
      <c r="H23" s="1">
        <v>-4.1899999999999897</v>
      </c>
      <c r="I23" s="1">
        <v>2006.5</v>
      </c>
      <c r="J23" s="1">
        <v>125.27249135847001</v>
      </c>
      <c r="K23">
        <f t="shared" si="2"/>
        <v>1.151035143507853</v>
      </c>
      <c r="L23" s="1">
        <v>-3.5499999999999901</v>
      </c>
      <c r="M23" s="1">
        <v>2006.5</v>
      </c>
      <c r="N23" s="1">
        <v>76.842860375556</v>
      </c>
      <c r="O23">
        <f t="shared" si="3"/>
        <v>1.148881846198593</v>
      </c>
      <c r="P23" s="1">
        <v>-2</v>
      </c>
      <c r="Q23" s="1">
        <v>2006.5</v>
      </c>
      <c r="R23" t="s">
        <v>2</v>
      </c>
      <c r="S23" t="e">
        <f t="shared" si="4"/>
        <v>#VALUE!</v>
      </c>
      <c r="T23" s="1">
        <v>-2.2999999999999998</v>
      </c>
      <c r="U23" s="1">
        <v>2006.5</v>
      </c>
      <c r="V23" t="s">
        <v>2</v>
      </c>
      <c r="W23" t="e">
        <f t="shared" si="5"/>
        <v>#VALUE!</v>
      </c>
      <c r="X23" s="1">
        <v>-1.1599999999999999</v>
      </c>
      <c r="Y23" s="1">
        <v>2006.5</v>
      </c>
      <c r="Z23" t="s">
        <v>2</v>
      </c>
      <c r="AA23" t="e">
        <f t="shared" si="6"/>
        <v>#VALUE!</v>
      </c>
      <c r="AB23" s="1">
        <v>-0.67999999999999905</v>
      </c>
      <c r="AC23" t="e">
        <f>AVERAGE(C23,G23,K23,O23,S23,W23,AA23)</f>
        <v>#VALUE!</v>
      </c>
      <c r="AG23" s="1">
        <f t="shared" si="7"/>
        <v>-1.8389847139082811</v>
      </c>
      <c r="AH23" s="1">
        <f t="shared" si="8"/>
        <v>-1.2073816259852885</v>
      </c>
      <c r="AI23" t="e">
        <f t="shared" si="9"/>
        <v>#VALUE!</v>
      </c>
      <c r="AJ23">
        <v>87.06</v>
      </c>
    </row>
    <row r="24" spans="1:36" x14ac:dyDescent="0.25">
      <c r="A24" s="1">
        <v>2007.5</v>
      </c>
      <c r="B24" s="1">
        <v>95.918281836428505</v>
      </c>
      <c r="C24">
        <f t="shared" si="0"/>
        <v>1.012554984752015</v>
      </c>
      <c r="D24" s="1">
        <v>-4.2899999999999903</v>
      </c>
      <c r="E24" s="1">
        <v>2007.5</v>
      </c>
      <c r="F24" s="1">
        <v>84.474013115586501</v>
      </c>
      <c r="G24">
        <f t="shared" si="1"/>
        <v>0.82164453366045076</v>
      </c>
      <c r="H24" s="1">
        <v>-4.09499999999999</v>
      </c>
      <c r="I24" s="1">
        <v>2007.5</v>
      </c>
      <c r="J24" s="1">
        <v>111.19250193655</v>
      </c>
      <c r="K24">
        <f t="shared" si="2"/>
        <v>1.0216646610571345</v>
      </c>
      <c r="L24" s="1">
        <v>-3.54</v>
      </c>
      <c r="M24" s="1">
        <v>2007.5</v>
      </c>
      <c r="N24" s="1">
        <v>74.011785791474693</v>
      </c>
      <c r="O24">
        <f t="shared" si="3"/>
        <v>1.106554293853601</v>
      </c>
      <c r="P24" s="1">
        <v>-1.48</v>
      </c>
      <c r="Q24" s="1">
        <v>2007.5</v>
      </c>
      <c r="R24" t="s">
        <v>2</v>
      </c>
      <c r="S24" t="e">
        <f t="shared" si="4"/>
        <v>#VALUE!</v>
      </c>
      <c r="T24" s="1">
        <v>-1.3599999999999901</v>
      </c>
      <c r="U24" s="1">
        <v>2007.5</v>
      </c>
      <c r="V24" t="s">
        <v>2</v>
      </c>
      <c r="W24" t="e">
        <f t="shared" si="5"/>
        <v>#VALUE!</v>
      </c>
      <c r="X24" s="1">
        <v>-0.439999999999999</v>
      </c>
      <c r="Y24" s="1">
        <v>2007.5</v>
      </c>
      <c r="Z24" s="1">
        <v>102.35199567828499</v>
      </c>
      <c r="AA24">
        <f t="shared" si="6"/>
        <v>0.99693410618301881</v>
      </c>
      <c r="AB24" s="1">
        <v>0.02</v>
      </c>
      <c r="AC24" t="e">
        <f t="shared" ref="AC24:AC35" si="10">AVERAGE(C24,G24,K24,O24,S24,W24,AA24)</f>
        <v>#VALUE!</v>
      </c>
      <c r="AG24" s="1">
        <f t="shared" si="7"/>
        <v>-1.2718313009878037</v>
      </c>
      <c r="AH24" s="1">
        <f t="shared" si="8"/>
        <v>4.179614365790154E-2</v>
      </c>
      <c r="AI24" t="e">
        <f t="shared" si="9"/>
        <v>#VALUE!</v>
      </c>
      <c r="AJ24">
        <v>85.47</v>
      </c>
    </row>
    <row r="25" spans="1:36" x14ac:dyDescent="0.25">
      <c r="A25" s="1">
        <v>2008.5</v>
      </c>
      <c r="B25" s="1">
        <v>101.998623234051</v>
      </c>
      <c r="C25">
        <f t="shared" si="0"/>
        <v>1.0767417057115898</v>
      </c>
      <c r="D25" s="1">
        <v>-3.96999999999999</v>
      </c>
      <c r="E25" s="1">
        <v>2008.5</v>
      </c>
      <c r="F25">
        <f>F37</f>
        <v>102.81089894099614</v>
      </c>
      <c r="G25">
        <f t="shared" si="1"/>
        <v>1</v>
      </c>
      <c r="H25" s="1">
        <v>-3.375</v>
      </c>
      <c r="I25" s="1">
        <v>2008.5</v>
      </c>
      <c r="J25" s="1">
        <v>103.314346179699</v>
      </c>
      <c r="K25">
        <f t="shared" si="2"/>
        <v>0.94927818543244336</v>
      </c>
      <c r="L25" s="1">
        <v>-2.8439999999999901</v>
      </c>
      <c r="M25" s="1">
        <v>2008.5</v>
      </c>
      <c r="N25" s="1">
        <v>66.332063962515207</v>
      </c>
      <c r="O25">
        <f t="shared" si="3"/>
        <v>0.99173434896834711</v>
      </c>
      <c r="P25" s="1">
        <v>-1.341</v>
      </c>
      <c r="Q25" s="1">
        <v>2008.5</v>
      </c>
      <c r="R25" t="s">
        <v>2</v>
      </c>
      <c r="S25" t="e">
        <f t="shared" si="4"/>
        <v>#VALUE!</v>
      </c>
      <c r="T25" s="1">
        <v>-1.4669999999999901</v>
      </c>
      <c r="U25" s="1">
        <v>2008.5</v>
      </c>
      <c r="V25" t="s">
        <v>2</v>
      </c>
      <c r="W25" t="e">
        <f t="shared" si="5"/>
        <v>#VALUE!</v>
      </c>
      <c r="X25" s="1">
        <v>-0.216000000000001</v>
      </c>
      <c r="Y25" s="1">
        <v>2008.5</v>
      </c>
      <c r="Z25" s="1">
        <v>96.947124004192304</v>
      </c>
      <c r="AA25">
        <f t="shared" si="6"/>
        <v>0.94428930062024174</v>
      </c>
      <c r="AB25" s="1">
        <v>0.23399999999999899</v>
      </c>
      <c r="AC25" t="e">
        <f t="shared" si="10"/>
        <v>#VALUE!</v>
      </c>
      <c r="AG25" s="1">
        <f t="shared" si="7"/>
        <v>-1.0096647179883056</v>
      </c>
      <c r="AH25" s="1">
        <f t="shared" si="8"/>
        <v>0.61922838679633485</v>
      </c>
      <c r="AI25" t="e">
        <f t="shared" si="9"/>
        <v>#VALUE!</v>
      </c>
      <c r="AJ25">
        <v>90.86</v>
      </c>
    </row>
    <row r="26" spans="1:36" x14ac:dyDescent="0.25">
      <c r="A26" s="1">
        <v>2009.5</v>
      </c>
      <c r="B26" s="1">
        <v>104.43005384526801</v>
      </c>
      <c r="C26">
        <f t="shared" si="0"/>
        <v>1.1024089418039213</v>
      </c>
      <c r="D26" s="1">
        <v>-5.9</v>
      </c>
      <c r="E26" s="1">
        <v>2009.5</v>
      </c>
      <c r="F26" s="1">
        <v>113.12006096454</v>
      </c>
      <c r="G26">
        <f t="shared" si="1"/>
        <v>1.1002730462405581</v>
      </c>
      <c r="H26" s="1">
        <v>-5.12</v>
      </c>
      <c r="I26" s="1">
        <v>2009.5</v>
      </c>
      <c r="J26" s="1">
        <v>111.126072387458</v>
      </c>
      <c r="K26">
        <f t="shared" si="2"/>
        <v>1.0210542896600057</v>
      </c>
      <c r="L26" s="1">
        <v>-4.3849999999999998</v>
      </c>
      <c r="M26" s="1">
        <v>2009.5</v>
      </c>
      <c r="N26" s="1">
        <v>70.879243587018607</v>
      </c>
      <c r="O26">
        <f t="shared" si="3"/>
        <v>1.0597194824793053</v>
      </c>
      <c r="P26" s="1">
        <v>-2.9519999999999902</v>
      </c>
      <c r="Q26" s="1">
        <v>2009.5</v>
      </c>
      <c r="R26" s="1">
        <v>97.859994562655999</v>
      </c>
      <c r="S26">
        <f t="shared" si="4"/>
        <v>0.97155287552540437</v>
      </c>
      <c r="T26" s="1">
        <v>-2.9849999999999999</v>
      </c>
      <c r="U26" s="1">
        <v>2009.5</v>
      </c>
      <c r="V26" s="1">
        <v>77.088138425895593</v>
      </c>
      <c r="W26">
        <f t="shared" si="5"/>
        <v>1.0007140158603611</v>
      </c>
      <c r="X26" s="1">
        <v>-1.9299999999999899</v>
      </c>
      <c r="Y26" s="1">
        <v>2009.5</v>
      </c>
      <c r="Z26" s="1">
        <v>100.903278204331</v>
      </c>
      <c r="AA26">
        <f t="shared" si="6"/>
        <v>0.9828232346710678</v>
      </c>
      <c r="AB26" s="1">
        <v>-1.01</v>
      </c>
      <c r="AC26">
        <f t="shared" si="10"/>
        <v>1.0340779837486604</v>
      </c>
      <c r="AD26" s="1">
        <f>(D26+H26+L26+P26+T26+X26+AB26)/7</f>
        <v>-3.4688571428571398</v>
      </c>
      <c r="AG26" s="1">
        <f t="shared" si="7"/>
        <v>-2.5112538375230216</v>
      </c>
      <c r="AH26" s="1">
        <f t="shared" si="8"/>
        <v>-2.6880808958930453</v>
      </c>
      <c r="AI26">
        <f t="shared" si="9"/>
        <v>93.590110939823461</v>
      </c>
      <c r="AJ26">
        <v>90.5</v>
      </c>
    </row>
    <row r="27" spans="1:36" x14ac:dyDescent="0.25">
      <c r="A27" s="1">
        <v>2010.5</v>
      </c>
      <c r="B27" s="1">
        <v>92.467414538793406</v>
      </c>
      <c r="C27">
        <f t="shared" si="0"/>
        <v>0.97612613284767358</v>
      </c>
      <c r="D27" s="1">
        <v>-3.8089999999999899</v>
      </c>
      <c r="E27" s="1">
        <v>2010.5</v>
      </c>
      <c r="F27" s="1">
        <v>107.251130608954</v>
      </c>
      <c r="G27">
        <f t="shared" si="1"/>
        <v>1.043188336194844</v>
      </c>
      <c r="H27" s="1">
        <v>-4.8599999999999897</v>
      </c>
      <c r="I27" s="1">
        <v>2010.5</v>
      </c>
      <c r="J27" s="1">
        <v>111.416295823334</v>
      </c>
      <c r="K27">
        <f t="shared" si="2"/>
        <v>1.0237209355496204</v>
      </c>
      <c r="L27" s="1">
        <v>-3.2108999999999899</v>
      </c>
      <c r="M27" s="1">
        <v>2010.5</v>
      </c>
      <c r="N27" s="1">
        <v>74.786315956259301</v>
      </c>
      <c r="O27">
        <f t="shared" si="3"/>
        <v>1.1181343370912589</v>
      </c>
      <c r="P27" s="1">
        <v>-2.0834999999999999</v>
      </c>
      <c r="Q27" s="1">
        <v>2010.5</v>
      </c>
      <c r="R27" s="1">
        <v>100.969554347475</v>
      </c>
      <c r="S27">
        <f t="shared" si="4"/>
        <v>1.0024245485114964</v>
      </c>
      <c r="T27" s="1">
        <v>-1.59119999999999</v>
      </c>
      <c r="U27" s="1">
        <v>2010.5</v>
      </c>
      <c r="V27" s="1">
        <v>79.393447809413004</v>
      </c>
      <c r="W27">
        <f t="shared" si="5"/>
        <v>1.0306402205669121</v>
      </c>
      <c r="X27" s="1">
        <v>-1.88499999999999</v>
      </c>
      <c r="Y27" s="1">
        <v>2010.5</v>
      </c>
      <c r="Z27" s="1">
        <v>103.88002279541</v>
      </c>
      <c r="AA27">
        <f t="shared" si="6"/>
        <v>1.011817473509071</v>
      </c>
      <c r="AB27" s="1">
        <v>-0.83511000000000002</v>
      </c>
      <c r="AC27">
        <f t="shared" si="10"/>
        <v>1.0294359977529823</v>
      </c>
      <c r="AD27" s="1">
        <f t="shared" ref="AD27:AD30" si="11">(D27+H27+L27+P27+T27+X27+AB27)/7</f>
        <v>-2.6106728571428497</v>
      </c>
      <c r="AG27" s="1">
        <f t="shared" si="7"/>
        <v>-1.903583020298117</v>
      </c>
      <c r="AH27" s="1">
        <f t="shared" si="8"/>
        <v>-1.3496619446088796</v>
      </c>
      <c r="AI27">
        <f t="shared" si="9"/>
        <v>95.320202330647447</v>
      </c>
      <c r="AJ27">
        <v>86.69</v>
      </c>
    </row>
    <row r="28" spans="1:36" x14ac:dyDescent="0.25">
      <c r="A28" s="1">
        <v>2011.5</v>
      </c>
      <c r="B28" s="1">
        <v>95.428904943047698</v>
      </c>
      <c r="C28">
        <f t="shared" si="0"/>
        <v>1.0073889100128925</v>
      </c>
      <c r="D28" s="1">
        <v>-4.2044761900000003</v>
      </c>
      <c r="E28" s="1">
        <v>2011.5</v>
      </c>
      <c r="F28" s="1">
        <v>105.496843523774</v>
      </c>
      <c r="G28">
        <f t="shared" si="1"/>
        <v>1.0261250957869685</v>
      </c>
      <c r="H28" s="1">
        <v>-4.0589999999999904</v>
      </c>
      <c r="I28" s="1">
        <v>2011.5</v>
      </c>
      <c r="J28" s="1">
        <v>109.880473099002</v>
      </c>
      <c r="K28">
        <f t="shared" si="2"/>
        <v>1.0096094102599578</v>
      </c>
      <c r="L28" s="1">
        <v>-3.6179999999999999</v>
      </c>
      <c r="M28" s="1">
        <v>2011.5</v>
      </c>
      <c r="N28" s="1">
        <v>63.586620531387901</v>
      </c>
      <c r="O28">
        <f t="shared" si="3"/>
        <v>0.95068707271689334</v>
      </c>
      <c r="P28" s="1">
        <v>-2.3220000000000001</v>
      </c>
      <c r="Q28" s="1">
        <v>2011.5</v>
      </c>
      <c r="R28" s="1">
        <v>95.889573903348307</v>
      </c>
      <c r="S28">
        <f t="shared" si="4"/>
        <v>0.95199056238508073</v>
      </c>
      <c r="T28" s="1">
        <v>-2.5649999999999999</v>
      </c>
      <c r="U28" s="1">
        <v>2011.5</v>
      </c>
      <c r="V28" s="1">
        <v>75.349477980998898</v>
      </c>
      <c r="W28">
        <f t="shared" si="5"/>
        <v>0.97814372279636796</v>
      </c>
      <c r="X28" s="1">
        <v>-1.94399999999999</v>
      </c>
      <c r="Y28" s="1">
        <v>2011.5</v>
      </c>
      <c r="Z28" s="1">
        <v>100.316220602068</v>
      </c>
      <c r="AA28">
        <f t="shared" si="6"/>
        <v>0.97710514640017954</v>
      </c>
      <c r="AB28" s="1">
        <v>-1.0349999999999899</v>
      </c>
      <c r="AC28">
        <f t="shared" si="10"/>
        <v>0.98586427433690582</v>
      </c>
      <c r="AD28" s="1">
        <f t="shared" si="11"/>
        <v>-2.8210680271428532</v>
      </c>
      <c r="AG28" s="1">
        <f t="shared" si="7"/>
        <v>-2.1626793572959184</v>
      </c>
      <c r="AH28" s="1">
        <f t="shared" si="8"/>
        <v>-1.9203318497885122</v>
      </c>
      <c r="AI28">
        <f t="shared" si="9"/>
        <v>90.883352102901085</v>
      </c>
      <c r="AJ28">
        <v>89.55</v>
      </c>
    </row>
    <row r="29" spans="1:36" x14ac:dyDescent="0.25">
      <c r="A29" s="1">
        <v>2012.5</v>
      </c>
      <c r="B29">
        <f>B36</f>
        <v>94.728961173323214</v>
      </c>
      <c r="C29">
        <f t="shared" si="0"/>
        <v>1</v>
      </c>
      <c r="D29" s="1">
        <v>-3.6539999999999901</v>
      </c>
      <c r="E29" s="1">
        <v>2012.5</v>
      </c>
      <c r="F29" s="1">
        <v>90.869321972452099</v>
      </c>
      <c r="G29">
        <f t="shared" si="1"/>
        <v>0.88384911432982027</v>
      </c>
      <c r="H29" s="1">
        <v>-3.1724999999999901</v>
      </c>
      <c r="I29" s="1">
        <v>2012.5</v>
      </c>
      <c r="J29" s="1">
        <v>103.799133788711</v>
      </c>
      <c r="K29">
        <f t="shared" si="2"/>
        <v>0.95373253585733597</v>
      </c>
      <c r="L29" s="1">
        <v>-2.5874999999999901</v>
      </c>
      <c r="M29" s="1">
        <v>2012.5</v>
      </c>
      <c r="N29" s="1">
        <v>73.393205463067403</v>
      </c>
      <c r="O29">
        <f t="shared" si="3"/>
        <v>1.0973058652260175</v>
      </c>
      <c r="P29" s="1">
        <v>-1.3634999999999899</v>
      </c>
      <c r="Q29" s="1">
        <v>2012.5</v>
      </c>
      <c r="R29" s="1">
        <v>98.124414291639496</v>
      </c>
      <c r="S29">
        <f t="shared" si="4"/>
        <v>0.97417803148609761</v>
      </c>
      <c r="T29" s="1">
        <v>-1.10249999999999</v>
      </c>
      <c r="U29" s="1">
        <v>2012.5</v>
      </c>
      <c r="V29" s="1">
        <v>79.271206566995602</v>
      </c>
      <c r="W29">
        <f t="shared" si="5"/>
        <v>1.0290533548428049</v>
      </c>
      <c r="X29" s="1">
        <v>-0.92249999999999899</v>
      </c>
      <c r="Y29" s="1">
        <v>2012.5</v>
      </c>
      <c r="Z29" s="1">
        <v>108.560181328664</v>
      </c>
      <c r="AA29">
        <f t="shared" si="6"/>
        <v>1.0574033913333809</v>
      </c>
      <c r="AB29" s="1">
        <v>0</v>
      </c>
      <c r="AD29" s="1"/>
      <c r="AG29" s="1">
        <f t="shared" si="7"/>
        <v>-1.1236050996305926</v>
      </c>
      <c r="AH29" s="1">
        <f t="shared" si="8"/>
        <v>0.36827020058127125</v>
      </c>
      <c r="AI29">
        <f t="shared" si="9"/>
        <v>94.763467045522006</v>
      </c>
    </row>
    <row r="30" spans="1:36" x14ac:dyDescent="0.25">
      <c r="A30" s="1">
        <v>2013.5</v>
      </c>
      <c r="B30" s="1">
        <v>82.576684410311998</v>
      </c>
      <c r="C30">
        <f t="shared" si="0"/>
        <v>0.87171529580297524</v>
      </c>
      <c r="D30" s="1">
        <v>-4.4370000099999896</v>
      </c>
      <c r="E30" s="1">
        <v>2013.5</v>
      </c>
      <c r="F30" s="1">
        <v>93.944522695817497</v>
      </c>
      <c r="G30">
        <f t="shared" si="1"/>
        <v>0.91376034703998532</v>
      </c>
      <c r="H30" s="1">
        <v>-4.0679999999999898</v>
      </c>
      <c r="I30" s="1">
        <v>2013.5</v>
      </c>
      <c r="J30" s="1">
        <v>101.46429996346301</v>
      </c>
      <c r="K30">
        <f t="shared" si="2"/>
        <v>0.93227949570488111</v>
      </c>
      <c r="L30" s="1">
        <v>-3.4470000000000001</v>
      </c>
      <c r="M30" s="1">
        <v>2013.5</v>
      </c>
      <c r="N30" s="1">
        <v>62.332095183351598</v>
      </c>
      <c r="O30">
        <f t="shared" si="3"/>
        <v>0.93193059500496578</v>
      </c>
      <c r="P30" s="1">
        <v>-1.881</v>
      </c>
      <c r="Q30" s="1">
        <v>2013.5</v>
      </c>
      <c r="R30" s="1">
        <v>95.781162409578002</v>
      </c>
      <c r="S30">
        <f t="shared" si="4"/>
        <v>0.95091425434947063</v>
      </c>
      <c r="T30" s="1">
        <v>-1.6919999999999999</v>
      </c>
      <c r="U30" s="1">
        <v>2013.5</v>
      </c>
      <c r="V30" s="1">
        <v>75.907746949238401</v>
      </c>
      <c r="W30">
        <f t="shared" si="5"/>
        <v>0.9853908504679515</v>
      </c>
      <c r="X30" s="1">
        <v>-1.0169999999999999</v>
      </c>
      <c r="Y30" s="1">
        <v>2013.5</v>
      </c>
      <c r="Z30" s="1">
        <v>98.732189646988999</v>
      </c>
      <c r="AA30">
        <f t="shared" si="6"/>
        <v>0.9616762876475704</v>
      </c>
      <c r="AB30" s="1">
        <v>-0.35</v>
      </c>
      <c r="AC30">
        <f t="shared" si="10"/>
        <v>0.93538101800254292</v>
      </c>
      <c r="AD30" s="1">
        <f t="shared" si="11"/>
        <v>-2.4131428585714256</v>
      </c>
      <c r="AG30" s="1">
        <f t="shared" si="7"/>
        <v>-1.5900929409422651</v>
      </c>
      <c r="AH30" s="1">
        <f t="shared" si="8"/>
        <v>-0.65918767571839487</v>
      </c>
      <c r="AI30">
        <f t="shared" si="9"/>
        <v>88.099179779681265</v>
      </c>
    </row>
    <row r="31" spans="1:36" x14ac:dyDescent="0.25">
      <c r="A31" s="1">
        <v>2014.5</v>
      </c>
      <c r="B31" s="1">
        <v>86.312512306530706</v>
      </c>
      <c r="C31">
        <f t="shared" si="0"/>
        <v>0.91115231537910413</v>
      </c>
      <c r="D31" s="1">
        <v>-3.06</v>
      </c>
      <c r="E31" s="1">
        <v>2014.5</v>
      </c>
      <c r="F31" s="1">
        <v>105.86592233412399</v>
      </c>
      <c r="G31">
        <f t="shared" si="1"/>
        <v>1.0297149759859716</v>
      </c>
      <c r="H31" s="1">
        <v>-2.7589999999999999</v>
      </c>
      <c r="I31" s="1">
        <v>2014.5</v>
      </c>
      <c r="J31" s="1">
        <v>114.73712648209499</v>
      </c>
      <c r="K31">
        <f t="shared" si="2"/>
        <v>1.0542335624832893</v>
      </c>
      <c r="L31" s="1">
        <v>-2.1599999999999899</v>
      </c>
      <c r="M31" s="1">
        <v>2014.5</v>
      </c>
      <c r="N31" s="1">
        <v>68.924147719942795</v>
      </c>
      <c r="O31">
        <f t="shared" si="3"/>
        <v>1.0304887362748627</v>
      </c>
      <c r="P31" s="1">
        <v>-1.0799999999999901</v>
      </c>
      <c r="Q31" s="1">
        <v>2014.5</v>
      </c>
      <c r="R31" s="1">
        <v>103.413542759943</v>
      </c>
      <c r="S31">
        <f t="shared" si="4"/>
        <v>1.0266884367376885</v>
      </c>
      <c r="T31" s="1">
        <v>-0.630000000000002</v>
      </c>
      <c r="U31" s="1">
        <v>2014.5</v>
      </c>
      <c r="V31" s="1">
        <v>79.684041778845597</v>
      </c>
      <c r="W31">
        <f t="shared" si="5"/>
        <v>1.0344125448709323</v>
      </c>
      <c r="X31" s="1">
        <v>-0.17099999999999899</v>
      </c>
      <c r="Y31" s="1">
        <v>2014.5</v>
      </c>
      <c r="Z31" t="s">
        <v>2</v>
      </c>
      <c r="AA31" t="e">
        <f t="shared" si="6"/>
        <v>#VALUE!</v>
      </c>
      <c r="AB31" s="1">
        <v>8.99999999999989E-3</v>
      </c>
      <c r="AC31" t="e">
        <f t="shared" si="10"/>
        <v>#VALUE!</v>
      </c>
      <c r="AD31" s="1">
        <f t="shared" ref="AD31:AD35" si="12">D31+H31+L31+P31+T31+X31+AB31</f>
        <v>-9.8509999999999813</v>
      </c>
      <c r="AG31" s="1">
        <f t="shared" si="7"/>
        <v>-0.79531793990763633</v>
      </c>
      <c r="AH31" s="1">
        <f t="shared" si="8"/>
        <v>1.0913356228160138</v>
      </c>
      <c r="AI31" t="e">
        <f t="shared" si="9"/>
        <v>#VALUE!</v>
      </c>
    </row>
    <row r="32" spans="1:36" x14ac:dyDescent="0.25">
      <c r="A32" s="1">
        <v>2015.5</v>
      </c>
      <c r="B32" s="1">
        <v>83.878015615407705</v>
      </c>
      <c r="C32">
        <f t="shared" si="0"/>
        <v>0.88545271241746437</v>
      </c>
      <c r="D32" s="1">
        <v>-4.3899999999999997</v>
      </c>
      <c r="E32" s="1">
        <v>2015.5</v>
      </c>
      <c r="F32">
        <f>F36</f>
        <v>102.81089894099614</v>
      </c>
      <c r="G32">
        <f t="shared" si="1"/>
        <v>1</v>
      </c>
      <c r="H32" s="1">
        <v>-4.17</v>
      </c>
      <c r="I32" s="1">
        <v>2015.5</v>
      </c>
      <c r="J32" s="1">
        <v>97.636829267802199</v>
      </c>
      <c r="K32">
        <f t="shared" si="2"/>
        <v>0.89711173274529044</v>
      </c>
      <c r="L32" s="1">
        <v>-3.99</v>
      </c>
      <c r="M32" s="1">
        <v>2015.5</v>
      </c>
      <c r="N32" t="s">
        <v>2</v>
      </c>
      <c r="O32" t="e">
        <f t="shared" si="3"/>
        <v>#VALUE!</v>
      </c>
      <c r="P32" s="1">
        <v>-1.99</v>
      </c>
      <c r="Q32" s="1">
        <v>2015.5</v>
      </c>
      <c r="R32" s="1">
        <v>97.198978809261504</v>
      </c>
      <c r="S32">
        <f t="shared" si="4"/>
        <v>0.96499031889694653</v>
      </c>
      <c r="T32" s="1">
        <v>-2.75</v>
      </c>
      <c r="U32" s="1">
        <v>2015.5</v>
      </c>
      <c r="V32" s="1">
        <v>71.295205741131795</v>
      </c>
      <c r="W32">
        <f t="shared" si="5"/>
        <v>0.92551348502705511</v>
      </c>
      <c r="X32" s="1">
        <v>-1.78999999999999</v>
      </c>
      <c r="Y32" s="1">
        <v>2015.5</v>
      </c>
      <c r="Z32" s="1">
        <v>102.55510844014501</v>
      </c>
      <c r="AA32">
        <f t="shared" si="6"/>
        <v>0.9989124754210329</v>
      </c>
      <c r="AB32" s="1">
        <v>-0.97</v>
      </c>
      <c r="AC32" t="e">
        <f t="shared" si="10"/>
        <v>#VALUE!</v>
      </c>
      <c r="AD32" s="1">
        <f t="shared" si="12"/>
        <v>-20.049999999999986</v>
      </c>
      <c r="AG32" s="1">
        <f t="shared" si="7"/>
        <v>-2.1424028744172445</v>
      </c>
      <c r="AH32" s="1">
        <f t="shared" si="8"/>
        <v>-1.8756720962164366</v>
      </c>
      <c r="AI32" t="e">
        <f t="shared" si="9"/>
        <v>#VALUE!</v>
      </c>
    </row>
    <row r="33" spans="1:35" x14ac:dyDescent="0.25">
      <c r="A33" s="1">
        <v>2016.5</v>
      </c>
      <c r="B33">
        <f>B36</f>
        <v>94.728961173323214</v>
      </c>
      <c r="C33">
        <f t="shared" si="0"/>
        <v>1</v>
      </c>
      <c r="D33" t="s">
        <v>2</v>
      </c>
      <c r="E33" s="1">
        <v>2016.5</v>
      </c>
      <c r="F33" s="1">
        <v>115.399539834853</v>
      </c>
      <c r="G33">
        <f t="shared" si="1"/>
        <v>1.1224446145644691</v>
      </c>
      <c r="H33" t="s">
        <v>2</v>
      </c>
      <c r="I33" s="1">
        <v>2016.5</v>
      </c>
      <c r="J33" t="s">
        <v>2</v>
      </c>
      <c r="K33" t="e">
        <f t="shared" si="2"/>
        <v>#VALUE!</v>
      </c>
      <c r="L33" t="s">
        <v>2</v>
      </c>
      <c r="M33" s="1">
        <v>2016.5</v>
      </c>
      <c r="N33" s="1">
        <v>67.903298665209903</v>
      </c>
      <c r="O33">
        <f t="shared" si="3"/>
        <v>1.015225965719998</v>
      </c>
      <c r="P33" t="s">
        <v>2</v>
      </c>
      <c r="Q33" s="1">
        <v>2016.5</v>
      </c>
      <c r="R33" s="1">
        <v>107.842156848004</v>
      </c>
      <c r="S33">
        <f t="shared" si="4"/>
        <v>1.0706556653388832</v>
      </c>
      <c r="T33" t="s">
        <v>2</v>
      </c>
      <c r="U33" s="1">
        <v>2016.5</v>
      </c>
      <c r="V33" s="1">
        <v>79.217502781587896</v>
      </c>
      <c r="W33">
        <f t="shared" si="5"/>
        <v>1.028356203090802</v>
      </c>
      <c r="X33" t="s">
        <v>2</v>
      </c>
      <c r="Y33" s="1">
        <v>2016.5</v>
      </c>
      <c r="Z33" s="1">
        <v>112.159489163628</v>
      </c>
      <c r="AA33">
        <f t="shared" si="6"/>
        <v>1.0924615522959291</v>
      </c>
      <c r="AB33" t="s">
        <v>2</v>
      </c>
      <c r="AC33" t="e">
        <f t="shared" si="10"/>
        <v>#VALUE!</v>
      </c>
      <c r="AD33" s="1" t="e">
        <f t="shared" si="12"/>
        <v>#VALUE!</v>
      </c>
      <c r="AH33" s="1"/>
      <c r="AI33" t="e">
        <f t="shared" si="9"/>
        <v>#VALUE!</v>
      </c>
    </row>
    <row r="34" spans="1:35" x14ac:dyDescent="0.25">
      <c r="A34" s="1">
        <v>2017.5</v>
      </c>
      <c r="B34">
        <f>B36</f>
        <v>94.728961173323214</v>
      </c>
      <c r="C34">
        <f t="shared" si="0"/>
        <v>1</v>
      </c>
      <c r="D34" t="s">
        <v>2</v>
      </c>
      <c r="E34" s="1">
        <v>2017.5</v>
      </c>
      <c r="F34" s="1">
        <v>97.671564978767094</v>
      </c>
      <c r="G34">
        <f t="shared" si="1"/>
        <v>0.9500117787591903</v>
      </c>
      <c r="H34" t="s">
        <v>2</v>
      </c>
      <c r="I34" s="1">
        <v>2017.5</v>
      </c>
      <c r="J34" s="1">
        <v>101.114862422831</v>
      </c>
      <c r="K34">
        <f t="shared" si="2"/>
        <v>0.92906877573462476</v>
      </c>
      <c r="L34" t="s">
        <v>2</v>
      </c>
      <c r="M34" s="1">
        <v>2017.5</v>
      </c>
      <c r="N34" s="1">
        <v>60.663102848252599</v>
      </c>
      <c r="O34">
        <f t="shared" si="3"/>
        <v>0.90697739849629189</v>
      </c>
      <c r="P34" t="s">
        <v>2</v>
      </c>
      <c r="Q34" s="1">
        <v>2017.5</v>
      </c>
      <c r="R34">
        <f>R36</f>
        <v>100.72534087219336</v>
      </c>
      <c r="S34">
        <f t="shared" si="4"/>
        <v>1</v>
      </c>
      <c r="T34" t="s">
        <v>2</v>
      </c>
      <c r="U34" s="1">
        <v>2017.5</v>
      </c>
      <c r="V34" s="1">
        <v>74.718603258938003</v>
      </c>
      <c r="W34">
        <f t="shared" si="5"/>
        <v>0.96995406885596003</v>
      </c>
      <c r="X34" t="s">
        <v>2</v>
      </c>
      <c r="Y34" s="1">
        <v>2017.5</v>
      </c>
      <c r="Z34" s="1">
        <v>101.809744856295</v>
      </c>
      <c r="AA34">
        <f t="shared" si="6"/>
        <v>0.99165244718882783</v>
      </c>
      <c r="AB34" t="s">
        <v>2</v>
      </c>
      <c r="AC34">
        <f t="shared" si="10"/>
        <v>0.96395206700498515</v>
      </c>
      <c r="AD34" s="1" t="e">
        <f t="shared" si="12"/>
        <v>#VALUE!</v>
      </c>
      <c r="AF34" t="s">
        <v>9</v>
      </c>
      <c r="AG34" s="1">
        <f>_xlfn.STDEV.S(AG7:AG26)</f>
        <v>0.45402137846439322</v>
      </c>
      <c r="AH34" s="1"/>
      <c r="AI34">
        <f>(B34*$A$2+$E$2*F34+$I$2*J34+$M$2*N34+$Q$2*R34+$U$2*V34+$Y$2*Z34)/SUM($A$2:$Y$2)</f>
        <v>89.740510807266958</v>
      </c>
    </row>
    <row r="35" spans="1:35" x14ac:dyDescent="0.25">
      <c r="A35" s="1">
        <v>2018.5</v>
      </c>
      <c r="B35">
        <f>B37</f>
        <v>94.728961173323214</v>
      </c>
      <c r="C35">
        <f t="shared" si="0"/>
        <v>1</v>
      </c>
      <c r="D35" t="s">
        <v>2</v>
      </c>
      <c r="E35" s="1">
        <v>2018.5</v>
      </c>
      <c r="F35" s="1">
        <v>119.659692857107</v>
      </c>
      <c r="G35">
        <f t="shared" si="1"/>
        <v>1.163881398661639</v>
      </c>
      <c r="H35" t="s">
        <v>2</v>
      </c>
      <c r="I35" s="1">
        <v>2018.5</v>
      </c>
      <c r="J35" s="1">
        <v>115.061204415555</v>
      </c>
      <c r="K35">
        <f t="shared" si="2"/>
        <v>1.057211272007565</v>
      </c>
      <c r="L35" t="s">
        <v>2</v>
      </c>
      <c r="M35" s="1">
        <v>2018.5</v>
      </c>
      <c r="N35" s="1">
        <v>42.964195499073199</v>
      </c>
      <c r="O35">
        <f t="shared" si="3"/>
        <v>0.64236005796986628</v>
      </c>
      <c r="P35" t="s">
        <v>2</v>
      </c>
      <c r="Q35" s="1">
        <v>2018.5</v>
      </c>
      <c r="R35" s="1">
        <v>109.448689917835</v>
      </c>
      <c r="S35">
        <f t="shared" si="4"/>
        <v>1.086605306768933</v>
      </c>
      <c r="T35" t="s">
        <v>2</v>
      </c>
      <c r="U35" s="1">
        <v>2018.5</v>
      </c>
      <c r="V35" s="1">
        <v>78.405984160383994</v>
      </c>
      <c r="W35">
        <f t="shared" si="5"/>
        <v>1.0178215336208538</v>
      </c>
      <c r="X35" t="s">
        <v>2</v>
      </c>
      <c r="Y35" s="1">
        <v>2018.5</v>
      </c>
      <c r="Z35" s="1">
        <v>101.11901700871501</v>
      </c>
      <c r="AA35">
        <f t="shared" si="6"/>
        <v>0.98492458472967925</v>
      </c>
      <c r="AB35" t="s">
        <v>2</v>
      </c>
      <c r="AC35">
        <f t="shared" si="10"/>
        <v>0.99325773625121949</v>
      </c>
      <c r="AD35" s="1" t="e">
        <f t="shared" si="12"/>
        <v>#VALUE!</v>
      </c>
      <c r="AF35" t="s">
        <v>10</v>
      </c>
      <c r="AG35" s="1">
        <f>AVERAGE(AG7:AG26)</f>
        <v>-1.29080764374586</v>
      </c>
      <c r="AH35" s="1"/>
      <c r="AI35">
        <f>(B35*$A$2+$E$2*F35+$I$2*J35+$M$2*N35+$Q$2*R35+$U$2*V35+$Y$2*Z35)/SUM($A$2:$Y$2)</f>
        <v>90.983539336028159</v>
      </c>
    </row>
    <row r="36" spans="1:35" x14ac:dyDescent="0.25">
      <c r="A36" t="s">
        <v>20</v>
      </c>
      <c r="B36">
        <v>94.728961173323214</v>
      </c>
      <c r="F36">
        <v>102.81089894099614</v>
      </c>
      <c r="J36">
        <v>108.83463642708084</v>
      </c>
      <c r="N36">
        <v>66.884911298592428</v>
      </c>
      <c r="R36">
        <v>100.72534087219336</v>
      </c>
      <c r="V36">
        <v>77.033135545342873</v>
      </c>
      <c r="Z36">
        <v>102.66676106624749</v>
      </c>
      <c r="AH36" s="1"/>
      <c r="AI36">
        <f t="shared" si="9"/>
        <v>92.735802947704627</v>
      </c>
    </row>
    <row r="37" spans="1:35" x14ac:dyDescent="0.25">
      <c r="B37">
        <v>94.728961173323214</v>
      </c>
      <c r="F37">
        <v>102.81089894099614</v>
      </c>
      <c r="J37">
        <v>108.83463642708082</v>
      </c>
      <c r="N37">
        <v>66.884911298592428</v>
      </c>
      <c r="R37">
        <v>100.72534087219336</v>
      </c>
      <c r="V37">
        <v>77.033135545342873</v>
      </c>
      <c r="Z37">
        <v>102.66676106624749</v>
      </c>
      <c r="AB37" s="1"/>
      <c r="AG37" s="1"/>
      <c r="AH37" s="1"/>
      <c r="AI37">
        <f t="shared" si="9"/>
        <v>92.735802947704627</v>
      </c>
    </row>
    <row r="38" spans="1:35" x14ac:dyDescent="0.25">
      <c r="AB38" s="1"/>
    </row>
    <row r="39" spans="1:35" x14ac:dyDescent="0.25">
      <c r="AB39" s="1"/>
    </row>
    <row r="40" spans="1:35" x14ac:dyDescent="0.25">
      <c r="A40" t="s">
        <v>25</v>
      </c>
      <c r="AB40" s="1"/>
    </row>
    <row r="41" spans="1:35" x14ac:dyDescent="0.25">
      <c r="AB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2018-11-07T11:15:15Z</dcterms:modified>
</cp:coreProperties>
</file>