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640" windowHeight="9525"/>
  </bookViews>
  <sheets>
    <sheet name="cfg_var" sheetId="1" r:id="rId1"/>
    <sheet name="combi_var" sheetId="5" r:id="rId2"/>
    <sheet name="Legend" sheetId="2" r:id="rId3"/>
    <sheet name="Input_Count" sheetId="3" r:id="rId4"/>
  </sheets>
  <calcPr calcId="145621"/>
</workbook>
</file>

<file path=xl/calcChain.xml><?xml version="1.0" encoding="utf-8"?>
<calcChain xmlns="http://schemas.openxmlformats.org/spreadsheetml/2006/main">
  <c r="I93" i="1" l="1"/>
  <c r="I94" i="1"/>
  <c r="I18" i="1" l="1"/>
  <c r="I13" i="1"/>
  <c r="M2" i="5"/>
  <c r="M8" i="5"/>
  <c r="I22" i="1" s="1"/>
  <c r="M7" i="5"/>
  <c r="I21" i="1" s="1"/>
  <c r="M6" i="5"/>
  <c r="I17" i="1" s="1"/>
  <c r="M5" i="5"/>
  <c r="I16" i="1" s="1"/>
  <c r="M4" i="5"/>
  <c r="I15" i="1" s="1"/>
  <c r="M3" i="5"/>
  <c r="I14" i="1" s="1"/>
  <c r="I3" i="1"/>
  <c r="I4" i="1"/>
  <c r="I5" i="1"/>
  <c r="I6" i="1"/>
  <c r="I7" i="1"/>
  <c r="I8" i="1"/>
  <c r="I9" i="1"/>
  <c r="I10" i="1"/>
  <c r="I11" i="1"/>
  <c r="I12" i="1"/>
  <c r="I19" i="1"/>
  <c r="I20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5" i="1"/>
  <c r="I96" i="1"/>
  <c r="I97" i="1"/>
  <c r="I2" i="1"/>
  <c r="B94" i="3" l="1"/>
  <c r="B95" i="3"/>
  <c r="A94" i="3"/>
  <c r="A95" i="3"/>
  <c r="B84" i="3" l="1"/>
  <c r="B85" i="3"/>
  <c r="B86" i="3"/>
  <c r="B87" i="3"/>
  <c r="B88" i="3"/>
  <c r="B89" i="3"/>
  <c r="B90" i="3"/>
  <c r="B91" i="3"/>
  <c r="B92" i="3"/>
  <c r="B93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2" i="3"/>
  <c r="H7" i="3" l="1"/>
</calcChain>
</file>

<file path=xl/comments1.xml><?xml version="1.0" encoding="utf-8"?>
<comments xmlns="http://schemas.openxmlformats.org/spreadsheetml/2006/main">
  <authors>
    <author>Zeder Joel Miro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original observational files? (For training data purposes)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observational files (For training data purposes, always true if PREDICTOR is true)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used as a predictor by ANN?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be displaced along optical flow into the box at t0?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at the location of the box at t0 be used?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observed field of the variable be smoothed?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local gradients be calculated to reprents the fields local variability?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Sum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Mean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Standard deviation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01% percentile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05% percentile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25% percentile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50% percentile (median)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75% percentile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95% percentile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99% percentile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(non-nan pixels)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(non-zero pixels)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above value 55)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per category)</t>
        </r>
      </text>
    </comment>
  </commentList>
</comments>
</file>

<file path=xl/comments2.xml><?xml version="1.0" encoding="utf-8"?>
<comments xmlns="http://schemas.openxmlformats.org/spreadsheetml/2006/main">
  <authors>
    <author>Zeder Joel Miro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If true, entry of respective variable in 'READ_IF' column in 'cfg_var' sheet is also true.</t>
        </r>
      </text>
    </comment>
  </commentList>
</comments>
</file>

<file path=xl/sharedStrings.xml><?xml version="1.0" encoding="utf-8"?>
<sst xmlns="http://schemas.openxmlformats.org/spreadsheetml/2006/main" count="733" uniqueCount="311">
  <si>
    <t>VARIABLE</t>
  </si>
  <si>
    <t>SOURCE</t>
  </si>
  <si>
    <t>LAGRANGIAN</t>
  </si>
  <si>
    <t>PAST_OBS</t>
  </si>
  <si>
    <t>MEAN</t>
  </si>
  <si>
    <t>STDDEV</t>
  </si>
  <si>
    <t>MIN</t>
  </si>
  <si>
    <t>MAX</t>
  </si>
  <si>
    <t>RZC</t>
  </si>
  <si>
    <t>LZC</t>
  </si>
  <si>
    <t>MZC</t>
  </si>
  <si>
    <t>HZT</t>
  </si>
  <si>
    <t>CZC</t>
  </si>
  <si>
    <t>IR_016</t>
  </si>
  <si>
    <t>IR_039</t>
  </si>
  <si>
    <t>IR_134</t>
  </si>
  <si>
    <t>IR_120</t>
  </si>
  <si>
    <t>IR_097</t>
  </si>
  <si>
    <t>IR_087</t>
  </si>
  <si>
    <t>VIS006</t>
  </si>
  <si>
    <t>VIS008</t>
  </si>
  <si>
    <t>WV_073</t>
  </si>
  <si>
    <t>WV_062</t>
  </si>
  <si>
    <t>HRV</t>
  </si>
  <si>
    <t>RADAR</t>
  </si>
  <si>
    <t>SEVIRI</t>
  </si>
  <si>
    <t>IR_108</t>
  </si>
  <si>
    <t>PC_NONNAN</t>
  </si>
  <si>
    <t>PC_NONZERO</t>
  </si>
  <si>
    <t>lon_1</t>
  </si>
  <si>
    <t>lat_1</t>
  </si>
  <si>
    <t>TWATER</t>
  </si>
  <si>
    <t>tropopause_height</t>
  </si>
  <si>
    <t>tropopause_temperature</t>
  </si>
  <si>
    <t>tropopause_pressure</t>
  </si>
  <si>
    <t>FF_10M</t>
  </si>
  <si>
    <t>VMAX_10M</t>
  </si>
  <si>
    <t>CAPE_MU</t>
  </si>
  <si>
    <t>CAPE_ML</t>
  </si>
  <si>
    <t>CIN_MU</t>
  </si>
  <si>
    <t>CIN_ML</t>
  </si>
  <si>
    <t>SLI</t>
  </si>
  <si>
    <t>LCL_ML</t>
  </si>
  <si>
    <t>LFC_ML</t>
  </si>
  <si>
    <t>T_2M</t>
  </si>
  <si>
    <t>TD_2M</t>
  </si>
  <si>
    <t>GLOB</t>
  </si>
  <si>
    <t>PS</t>
  </si>
  <si>
    <t>RELHUM_75000</t>
  </si>
  <si>
    <t>RELHUM_85000</t>
  </si>
  <si>
    <t>PMSL</t>
  </si>
  <si>
    <t>PMSLr</t>
  </si>
  <si>
    <t>HZEROCL</t>
  </si>
  <si>
    <t>SYNMSG_BT_CL_IR10.8</t>
  </si>
  <si>
    <t>POT_VORTIC_30000</t>
  </si>
  <si>
    <t>POT_VORTIC_50000</t>
  </si>
  <si>
    <t>POT_VORTIC_70000</t>
  </si>
  <si>
    <t>THETAE_30000</t>
  </si>
  <si>
    <t>THETAE_50000</t>
  </si>
  <si>
    <t>THETAE_70000</t>
  </si>
  <si>
    <t>MCONV_30000</t>
  </si>
  <si>
    <t>MCONV_50000</t>
  </si>
  <si>
    <t>MCONV_70000</t>
  </si>
  <si>
    <t>geopotential_height_30000</t>
  </si>
  <si>
    <t>geopotential_height_50000</t>
  </si>
  <si>
    <t>geopotential_height_70000</t>
  </si>
  <si>
    <t>PREDICTOR</t>
  </si>
  <si>
    <t>SOLAR_TIME_SIN</t>
  </si>
  <si>
    <t>SOLAR_TIME_COS</t>
  </si>
  <si>
    <t>TOPOGRAPHY</t>
  </si>
  <si>
    <t>COSMO_CONV</t>
  </si>
  <si>
    <t>U_20000</t>
  </si>
  <si>
    <t>U_30000</t>
  </si>
  <si>
    <t>U_40000</t>
  </si>
  <si>
    <t>U_50000</t>
  </si>
  <si>
    <t>U_60000</t>
  </si>
  <si>
    <t>U_70000</t>
  </si>
  <si>
    <t>U_80000</t>
  </si>
  <si>
    <t>U_90000</t>
  </si>
  <si>
    <t>V_90000</t>
  </si>
  <si>
    <t>V_20000</t>
  </si>
  <si>
    <t>V_30000</t>
  </si>
  <si>
    <t>V_40000</t>
  </si>
  <si>
    <t>V_50000</t>
  </si>
  <si>
    <t>V_60000</t>
  </si>
  <si>
    <t>V_70000</t>
  </si>
  <si>
    <t>V_80000</t>
  </si>
  <si>
    <t>COSMO_WIND</t>
  </si>
  <si>
    <t>EZC15</t>
  </si>
  <si>
    <t>EZC20</t>
  </si>
  <si>
    <t>EZC45</t>
  </si>
  <si>
    <t>EZC50</t>
  </si>
  <si>
    <t>CMA</t>
  </si>
  <si>
    <t>SAFNWC_v2016</t>
  </si>
  <si>
    <t>CT</t>
  </si>
  <si>
    <t>SMOOTH</t>
  </si>
  <si>
    <t>SUM</t>
  </si>
  <si>
    <t>Should variable be used as a predictor by ANN?</t>
  </si>
  <si>
    <t>Should past observations of the variable at the location of the box at t0 be used?</t>
  </si>
  <si>
    <t>Should past observations of the variable be displaced along optical flow into the box at t0?</t>
  </si>
  <si>
    <t>Should the observed field of the variable be smoothed?</t>
  </si>
  <si>
    <t>Operations:</t>
  </si>
  <si>
    <t>Statistics:</t>
  </si>
  <si>
    <t>Mean</t>
  </si>
  <si>
    <t>Standard deviation</t>
  </si>
  <si>
    <t>50% percentile (median)</t>
  </si>
  <si>
    <t>95% percentile</t>
  </si>
  <si>
    <t>99% percentile</t>
  </si>
  <si>
    <t>Minimum value</t>
  </si>
  <si>
    <t>Maximum value</t>
  </si>
  <si>
    <t>Pixel count (non-nan pixels)</t>
  </si>
  <si>
    <t>Pixel count (non-zero pixels)</t>
  </si>
  <si>
    <t>IQR</t>
  </si>
  <si>
    <t>Inter-quartile range (Perc75 - Perc25)</t>
  </si>
  <si>
    <t>Pixel count (pixels above value 55)</t>
  </si>
  <si>
    <t>05% percentile</t>
  </si>
  <si>
    <t>01% percentile</t>
  </si>
  <si>
    <t>Rain Rate</t>
  </si>
  <si>
    <t>-</t>
  </si>
  <si>
    <t>DESCRITPION</t>
  </si>
  <si>
    <t>UNIT</t>
  </si>
  <si>
    <t>Maximum expected severe hail size (MESHS)</t>
  </si>
  <si>
    <t>Vertically integrated liquid (VIL)</t>
  </si>
  <si>
    <t>Probability of hail (POH)</t>
  </si>
  <si>
    <t>Echotop 15dBZ (ECHOTOP)</t>
  </si>
  <si>
    <t>Highest echo (MAXECHO)</t>
  </si>
  <si>
    <t>Height of the freezing level (HZERO)</t>
  </si>
  <si>
    <t>mm h-1</t>
  </si>
  <si>
    <t>%</t>
  </si>
  <si>
    <t>kg m-2</t>
  </si>
  <si>
    <t>mm</t>
  </si>
  <si>
    <t>km</t>
  </si>
  <si>
    <t>dBZ</t>
  </si>
  <si>
    <t>K</t>
  </si>
  <si>
    <t>Cloud mask</t>
  </si>
  <si>
    <t>Cloud type</t>
  </si>
  <si>
    <t>CTTH1</t>
  </si>
  <si>
    <t>Pa</t>
  </si>
  <si>
    <t>CTTH2</t>
  </si>
  <si>
    <t>CTTH3</t>
  </si>
  <si>
    <t>m</t>
  </si>
  <si>
    <t>PC_CAT</t>
  </si>
  <si>
    <t>Sum</t>
  </si>
  <si>
    <t>If the box contains nan-values, statistics are calculated conditional on non-nan value</t>
  </si>
  <si>
    <t>Pixel count (pixels per category)</t>
  </si>
  <si>
    <t>N_CATEGORIES</t>
  </si>
  <si>
    <t>Longitude</t>
  </si>
  <si>
    <t>Latitude</t>
  </si>
  <si>
    <t>Potential vorticity (300hPa)</t>
  </si>
  <si>
    <t>Potential vorticity (500hPa)</t>
  </si>
  <si>
    <t>Potential vorticity (700hPa)</t>
  </si>
  <si>
    <t>Equivalent potential temperature (300hPa)</t>
  </si>
  <si>
    <t>Equivalent potential temperature (500hPa)</t>
  </si>
  <si>
    <t>Equivalent potential temperature (700hPa)</t>
  </si>
  <si>
    <t>Horizontal moisture flux convergence (300hPa)</t>
  </si>
  <si>
    <t>Horizontal moisture flux convergence (500hPa)</t>
  </si>
  <si>
    <t>Horizontal moisture flux convergence (700hPa)</t>
  </si>
  <si>
    <t>Geopotential height (300hPa)</t>
  </si>
  <si>
    <t>Geopotential height (500hPa)</t>
  </si>
  <si>
    <t>Geopotential height (700hPa)</t>
  </si>
  <si>
    <t>K m2 kg-1 s-1</t>
  </si>
  <si>
    <t>s-1</t>
  </si>
  <si>
    <t>gpm</t>
  </si>
  <si>
    <t>Atmosphere water content</t>
  </si>
  <si>
    <t>Height of tropopause</t>
  </si>
  <si>
    <t>Temperature at height of tropopause</t>
  </si>
  <si>
    <t>Pressure at height of tropopause</t>
  </si>
  <si>
    <t>hPa</t>
  </si>
  <si>
    <t>10m wind speed</t>
  </si>
  <si>
    <t>m s-1</t>
  </si>
  <si>
    <t>Categorical</t>
  </si>
  <si>
    <t>10m wind gust</t>
  </si>
  <si>
    <t>Cape of most unstable parcel</t>
  </si>
  <si>
    <t>J kg-1</t>
  </si>
  <si>
    <t>Cape of mean surface layer parcel</t>
  </si>
  <si>
    <t>Convective inhibition of most unstable parcel</t>
  </si>
  <si>
    <t>Convective inhibition of mean surface layer parcel</t>
  </si>
  <si>
    <t>Surface lifted index</t>
  </si>
  <si>
    <t>Height of lifting condensation level of mixed layer parcel</t>
  </si>
  <si>
    <t>Height of level of free convection of mixed layer parcel</t>
  </si>
  <si>
    <t>Soil temperature</t>
  </si>
  <si>
    <t>2m air temperature</t>
  </si>
  <si>
    <t>2m dew point temperature</t>
  </si>
  <si>
    <t>Downward shortwave radiation flux at surface</t>
  </si>
  <si>
    <t>W m-2</t>
  </si>
  <si>
    <t>Surface pressure (not reduced)</t>
  </si>
  <si>
    <t>Surface pressure reduced to msl</t>
  </si>
  <si>
    <t>Sea Surface Pressure Tendency</t>
  </si>
  <si>
    <t>Height of 0 degree Celsius isotherm above msl</t>
  </si>
  <si>
    <t>Wind shear between surface and 3km ASL</t>
  </si>
  <si>
    <t>Wind shear between surface and 6km ASL</t>
  </si>
  <si>
    <t>Relative humidity (with respect to water) (750hPa)</t>
  </si>
  <si>
    <t>Relative humidity (with respect to water) (850hPa)</t>
  </si>
  <si>
    <t>MSG synthetic satellite - cloudy brightness temperature</t>
  </si>
  <si>
    <t>Pa h-1</t>
  </si>
  <si>
    <t>Grid eastward wind (200hPa)</t>
  </si>
  <si>
    <t>Grid eastward wind (300hPa)</t>
  </si>
  <si>
    <t>Grid eastward wind (400hPa)</t>
  </si>
  <si>
    <t>Grid eastward wind (500hPa)</t>
  </si>
  <si>
    <t>Grid eastward wind (600hPa)</t>
  </si>
  <si>
    <t>Grid eastward wind (700hPa)</t>
  </si>
  <si>
    <t>Grid eastward wind (800hPa)</t>
  </si>
  <si>
    <t>Grid eastward wind (900hPa)</t>
  </si>
  <si>
    <t>Grid northward wind (200hPa)</t>
  </si>
  <si>
    <t>Grid northward wind (300hPa)</t>
  </si>
  <si>
    <t>Grid northward wind (400hPa)</t>
  </si>
  <si>
    <t>Grid northward wind (500hPa)</t>
  </si>
  <si>
    <t>Grid northward wind (600hPa)</t>
  </si>
  <si>
    <t>Grid northward wind (700hPa)</t>
  </si>
  <si>
    <t>Grid northward wind (800hPa)</t>
  </si>
  <si>
    <t>Grid northward wind (900hPa)</t>
  </si>
  <si>
    <t>Sine component of solar time</t>
  </si>
  <si>
    <t>Cosine component of solar time</t>
  </si>
  <si>
    <t>N Timesteps</t>
  </si>
  <si>
    <t>N inputs</t>
  </si>
  <si>
    <t>THX</t>
  </si>
  <si>
    <t>Lightning density</t>
  </si>
  <si>
    <t>Lightning density (Inter/Intra-cloud)</t>
  </si>
  <si>
    <t>Lightning density (cloud-to-ground)</t>
  </si>
  <si>
    <t>Absolute current</t>
  </si>
  <si>
    <t>Negative current</t>
  </si>
  <si>
    <t>Positive current</t>
  </si>
  <si>
    <t>km-2</t>
  </si>
  <si>
    <t>Grid eastward wind (optical flow)</t>
  </si>
  <si>
    <t>Grid northward wind (optical flow)</t>
  </si>
  <si>
    <t>U_OFLOW</t>
  </si>
  <si>
    <t>V_OFLOW</t>
  </si>
  <si>
    <t>Formula:</t>
  </si>
  <si>
    <t xml:space="preserve">"Include as input -&gt; 1" times ("Should be displaced -&gt; N Timesteps" times ("Sum of all statistics" plus "Sum of categories")) </t>
  </si>
  <si>
    <t>&lt;--</t>
  </si>
  <si>
    <t>THX_dens</t>
  </si>
  <si>
    <t>THX_densIC</t>
  </si>
  <si>
    <t>THX_densCG</t>
  </si>
  <si>
    <t>THX_curr_abs</t>
  </si>
  <si>
    <t>THX_curr_neg</t>
  </si>
  <si>
    <t>THX_curr_pos</t>
  </si>
  <si>
    <t>kA</t>
  </si>
  <si>
    <t>DATA_TYPE</t>
  </si>
  <si>
    <t>SEVIRI Ch12 (Broadband high resolution visible)</t>
  </si>
  <si>
    <t>PERC01</t>
  </si>
  <si>
    <t>PERC05</t>
  </si>
  <si>
    <t>PERC50</t>
  </si>
  <si>
    <t>PERC95</t>
  </si>
  <si>
    <t>PERC99</t>
  </si>
  <si>
    <t>SEVIRI Ch03 1.6mu m (Solar)</t>
  </si>
  <si>
    <t>SEVIRI Ch04 3.9mu m (Near Infrared)</t>
  </si>
  <si>
    <t>SEVIRI Ch07 8.7mu m (Infrared)</t>
  </si>
  <si>
    <t>SEVIRI Ch08 9.7mu m (Infrared)</t>
  </si>
  <si>
    <t>SEVIRI Ch09 10.8mu m (Infrared)</t>
  </si>
  <si>
    <t>SEVIRI Ch10 12.0mu m (Infrared)</t>
  </si>
  <si>
    <t>SEVIRI Ch11 13.4mu m (Infrared)</t>
  </si>
  <si>
    <t>SEVIRI Ch01 0.6mu m (Solar)</t>
  </si>
  <si>
    <t>SEVIRI Ch02 0.8mu m (Solar)</t>
  </si>
  <si>
    <t>SEVIRI Ch05 6.2mu m (Water Vapour)</t>
  </si>
  <si>
    <t>SEVIRI Ch06 7.3mu m (Water Vapour)</t>
  </si>
  <si>
    <t>deg</t>
  </si>
  <si>
    <t>float32</t>
  </si>
  <si>
    <t>BZC</t>
  </si>
  <si>
    <t>WSHEAR_0-3km</t>
  </si>
  <si>
    <t>WSHEAR_0-6km</t>
  </si>
  <si>
    <t>int16</t>
  </si>
  <si>
    <t>int8</t>
  </si>
  <si>
    <t>Cloud top pressure (CTP)</t>
  </si>
  <si>
    <t>Cloud top height (CTH)</t>
  </si>
  <si>
    <t>Cloud top temperature (CTT)</t>
  </si>
  <si>
    <t>VARIABLE_1</t>
  </si>
  <si>
    <t>VARIABLE_2</t>
  </si>
  <si>
    <t>VARIABLE_3</t>
  </si>
  <si>
    <t>CD1</t>
  </si>
  <si>
    <t>CD2</t>
  </si>
  <si>
    <t>CD3</t>
  </si>
  <si>
    <t>CD4</t>
  </si>
  <si>
    <t>CD5</t>
  </si>
  <si>
    <t>CG1</t>
  </si>
  <si>
    <t>CG2</t>
  </si>
  <si>
    <t>CG3</t>
  </si>
  <si>
    <t>SIC</t>
  </si>
  <si>
    <t>dt</t>
  </si>
  <si>
    <t>US1</t>
  </si>
  <si>
    <t>US2</t>
  </si>
  <si>
    <t>US5</t>
  </si>
  <si>
    <t>US6</t>
  </si>
  <si>
    <t>US7</t>
  </si>
  <si>
    <t>Cloud Depth</t>
  </si>
  <si>
    <t>Cloud Glaciation</t>
  </si>
  <si>
    <t>Updraft Strength</t>
  </si>
  <si>
    <t>Small Ice Crystals</t>
  </si>
  <si>
    <t>diff</t>
  </si>
  <si>
    <t>none</t>
  </si>
  <si>
    <t>K s-1</t>
  </si>
  <si>
    <t>CATEGORY</t>
  </si>
  <si>
    <t>OPERATION</t>
  </si>
  <si>
    <t>sum_2diff</t>
  </si>
  <si>
    <t>PERC25</t>
  </si>
  <si>
    <t>PERC75</t>
  </si>
  <si>
    <t>PC_NONMIN</t>
  </si>
  <si>
    <t>MIN_VALUE</t>
  </si>
  <si>
    <t>nan</t>
  </si>
  <si>
    <t>PC_LT57</t>
  </si>
  <si>
    <t>READ</t>
  </si>
  <si>
    <t>READ_IF</t>
  </si>
  <si>
    <t>25% percentile</t>
  </si>
  <si>
    <t>75% percentile</t>
  </si>
  <si>
    <t>Should variable be read from original observational files? (For training data purposes)</t>
  </si>
  <si>
    <t>Should variable be read from original observational files? (For training data purposes, always true if PREDICTOR is true)</t>
  </si>
  <si>
    <t>VARIABILITY</t>
  </si>
  <si>
    <t>T_SO</t>
  </si>
  <si>
    <t>METADATA</t>
  </si>
  <si>
    <t>Altitude</t>
  </si>
  <si>
    <t>Slope</t>
  </si>
  <si>
    <t>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</si>
</sst>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"/>
      <family val="3"/>
    </font>
    <font>
      <sz val="11"/>
      <color theme="1"/>
      <name val="Courier"/>
      <family val="3"/>
    </font>
    <font>
      <b/>
      <sz val="11"/>
      <color theme="0"/>
      <name val="Courier"/>
      <family val="3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0" xfId="0" applyFont="1" applyFill="1"/>
    <xf numFmtId="0" fontId="3" fillId="4" borderId="0" xfId="0" applyFont="1" applyFill="1" applyAlignment="1">
      <alignment textRotation="90"/>
    </xf>
    <xf numFmtId="0" fontId="2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6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/>
    <xf numFmtId="0" fontId="2" fillId="3" borderId="12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4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2" borderId="23" xfId="0" applyFont="1" applyFill="1" applyBorder="1"/>
    <xf numFmtId="0" fontId="2" fillId="2" borderId="22" xfId="0" applyFont="1" applyFill="1" applyBorder="1"/>
    <xf numFmtId="0" fontId="2" fillId="3" borderId="23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Fill="1" applyBorder="1"/>
    <xf numFmtId="0" fontId="3" fillId="4" borderId="27" xfId="0" applyFont="1" applyFill="1" applyBorder="1"/>
    <xf numFmtId="0" fontId="0" fillId="0" borderId="28" xfId="0" applyBorder="1"/>
    <xf numFmtId="0" fontId="4" fillId="0" borderId="28" xfId="0" applyFont="1" applyBorder="1"/>
    <xf numFmtId="0" fontId="2" fillId="2" borderId="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2" fillId="3" borderId="5" xfId="0" applyFont="1" applyFill="1" applyBorder="1"/>
    <xf numFmtId="0" fontId="3" fillId="4" borderId="29" xfId="0" applyFont="1" applyFill="1" applyBorder="1"/>
    <xf numFmtId="0" fontId="3" fillId="4" borderId="33" xfId="0" applyFont="1" applyFill="1" applyBorder="1"/>
    <xf numFmtId="0" fontId="3" fillId="4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4" borderId="34" xfId="0" applyFont="1" applyFill="1" applyBorder="1"/>
    <xf numFmtId="0" fontId="3" fillId="4" borderId="35" xfId="0" applyFont="1" applyFill="1" applyBorder="1"/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</cellXfs>
  <cellStyles count="1">
    <cellStyle name="Normal" xfId="0" builtinId="0"/>
  </cellStyles>
  <dxfs count="2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7"/>
  <sheetViews>
    <sheetView tabSelected="1" topLeftCell="B1" zoomScaleNormal="100" workbookViewId="0">
      <pane ySplit="1" topLeftCell="A65" activePane="bottomLeft" state="frozen"/>
      <selection pane="bottomLeft" activeCell="L92" sqref="L92"/>
    </sheetView>
  </sheetViews>
  <sheetFormatPr defaultRowHeight="15" x14ac:dyDescent="0.25"/>
  <cols>
    <col min="1" max="1" width="30.28515625" bestFit="1" customWidth="1"/>
    <col min="2" max="2" width="69.28515625" bestFit="1" customWidth="1"/>
    <col min="3" max="3" width="13" style="60" bestFit="1" customWidth="1"/>
    <col min="4" max="4" width="16" bestFit="1" customWidth="1"/>
    <col min="5" max="5" width="13" bestFit="1" customWidth="1"/>
    <col min="6" max="6" width="17" customWidth="1"/>
    <col min="7" max="7" width="15.140625" customWidth="1"/>
    <col min="8" max="30" width="3.42578125" customWidth="1"/>
  </cols>
  <sheetData>
    <row r="1" spans="1:32" ht="83.25" x14ac:dyDescent="0.25">
      <c r="A1" s="3" t="s">
        <v>0</v>
      </c>
      <c r="B1" s="3" t="s">
        <v>119</v>
      </c>
      <c r="C1" s="57" t="s">
        <v>296</v>
      </c>
      <c r="D1" s="3" t="s">
        <v>120</v>
      </c>
      <c r="E1" s="3" t="s">
        <v>237</v>
      </c>
      <c r="F1" s="3" t="s">
        <v>145</v>
      </c>
      <c r="G1" s="3" t="s">
        <v>1</v>
      </c>
      <c r="H1" s="4" t="s">
        <v>299</v>
      </c>
      <c r="I1" s="4" t="s">
        <v>300</v>
      </c>
      <c r="J1" s="4" t="s">
        <v>66</v>
      </c>
      <c r="K1" s="4" t="s">
        <v>2</v>
      </c>
      <c r="L1" s="4" t="s">
        <v>3</v>
      </c>
      <c r="M1" s="4" t="s">
        <v>95</v>
      </c>
      <c r="N1" s="4" t="s">
        <v>305</v>
      </c>
      <c r="O1" s="4" t="s">
        <v>96</v>
      </c>
      <c r="P1" s="4" t="s">
        <v>4</v>
      </c>
      <c r="Q1" s="4" t="s">
        <v>5</v>
      </c>
      <c r="R1" s="4" t="s">
        <v>6</v>
      </c>
      <c r="S1" s="4" t="s">
        <v>239</v>
      </c>
      <c r="T1" s="4" t="s">
        <v>240</v>
      </c>
      <c r="U1" s="4" t="s">
        <v>293</v>
      </c>
      <c r="V1" s="4" t="s">
        <v>241</v>
      </c>
      <c r="W1" s="4" t="s">
        <v>294</v>
      </c>
      <c r="X1" s="4" t="s">
        <v>242</v>
      </c>
      <c r="Y1" s="4" t="s">
        <v>243</v>
      </c>
      <c r="Z1" s="4" t="s">
        <v>7</v>
      </c>
      <c r="AA1" s="4" t="s">
        <v>27</v>
      </c>
      <c r="AB1" s="4" t="s">
        <v>295</v>
      </c>
      <c r="AC1" s="4" t="s">
        <v>298</v>
      </c>
      <c r="AD1" s="4" t="s">
        <v>141</v>
      </c>
    </row>
    <row r="2" spans="1:32" x14ac:dyDescent="0.25">
      <c r="A2" s="5" t="s">
        <v>8</v>
      </c>
      <c r="B2" s="5" t="s">
        <v>117</v>
      </c>
      <c r="C2" s="45">
        <v>0.05</v>
      </c>
      <c r="D2" s="5" t="s">
        <v>127</v>
      </c>
      <c r="E2" s="5" t="s">
        <v>256</v>
      </c>
      <c r="F2" s="45">
        <v>0</v>
      </c>
      <c r="G2" s="27" t="s">
        <v>24</v>
      </c>
      <c r="H2" s="8">
        <v>1</v>
      </c>
      <c r="I2" s="7">
        <f>IF(J2=1,1,H2)</f>
        <v>1</v>
      </c>
      <c r="J2" s="8">
        <v>1</v>
      </c>
      <c r="K2" s="6">
        <v>1</v>
      </c>
      <c r="L2" s="6">
        <v>0</v>
      </c>
      <c r="M2" s="63">
        <v>0</v>
      </c>
      <c r="N2" s="7">
        <v>0</v>
      </c>
      <c r="O2" s="8">
        <v>1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6">
        <v>1</v>
      </c>
      <c r="W2" s="9">
        <v>0</v>
      </c>
      <c r="X2" s="6">
        <v>1</v>
      </c>
      <c r="Y2" s="9">
        <v>0</v>
      </c>
      <c r="Z2" s="9">
        <v>0</v>
      </c>
      <c r="AA2" s="6">
        <v>0</v>
      </c>
      <c r="AB2" s="6">
        <v>1</v>
      </c>
      <c r="AC2" s="6">
        <v>0</v>
      </c>
      <c r="AD2" s="6">
        <v>0</v>
      </c>
    </row>
    <row r="3" spans="1:32" x14ac:dyDescent="0.25">
      <c r="A3" s="10" t="s">
        <v>257</v>
      </c>
      <c r="B3" s="10" t="s">
        <v>123</v>
      </c>
      <c r="C3" s="38">
        <v>0</v>
      </c>
      <c r="D3" s="10" t="s">
        <v>128</v>
      </c>
      <c r="E3" s="5" t="s">
        <v>256</v>
      </c>
      <c r="F3" s="45">
        <v>0</v>
      </c>
      <c r="G3" s="28" t="s">
        <v>24</v>
      </c>
      <c r="H3" s="12">
        <v>1</v>
      </c>
      <c r="I3" s="7">
        <f t="shared" ref="I3:I66" si="0">IF(J3=1,1,H3)</f>
        <v>1</v>
      </c>
      <c r="J3" s="12">
        <v>1</v>
      </c>
      <c r="K3" s="11">
        <v>1</v>
      </c>
      <c r="L3" s="6">
        <v>0</v>
      </c>
      <c r="M3" s="63">
        <v>0</v>
      </c>
      <c r="N3" s="7">
        <v>0</v>
      </c>
      <c r="O3" s="12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1">
        <v>1</v>
      </c>
      <c r="W3" s="13">
        <v>0</v>
      </c>
      <c r="X3" s="11">
        <v>1</v>
      </c>
      <c r="Y3" s="13">
        <v>0</v>
      </c>
      <c r="Z3" s="13">
        <v>0</v>
      </c>
      <c r="AA3" s="6">
        <v>0</v>
      </c>
      <c r="AB3" s="6">
        <v>1</v>
      </c>
      <c r="AC3" s="6">
        <v>0</v>
      </c>
      <c r="AD3" s="6">
        <v>0</v>
      </c>
    </row>
    <row r="4" spans="1:32" x14ac:dyDescent="0.25">
      <c r="A4" s="10" t="s">
        <v>9</v>
      </c>
      <c r="B4" s="10" t="s">
        <v>122</v>
      </c>
      <c r="C4" s="38">
        <v>0.5</v>
      </c>
      <c r="D4" s="10" t="s">
        <v>129</v>
      </c>
      <c r="E4" s="5" t="s">
        <v>256</v>
      </c>
      <c r="F4" s="45">
        <v>0</v>
      </c>
      <c r="G4" s="28" t="s">
        <v>24</v>
      </c>
      <c r="H4" s="12">
        <v>1</v>
      </c>
      <c r="I4" s="7">
        <f t="shared" si="0"/>
        <v>1</v>
      </c>
      <c r="J4" s="12">
        <v>1</v>
      </c>
      <c r="K4" s="11">
        <v>1</v>
      </c>
      <c r="L4" s="6">
        <v>0</v>
      </c>
      <c r="M4" s="63">
        <v>0</v>
      </c>
      <c r="N4" s="7">
        <v>0</v>
      </c>
      <c r="O4" s="12">
        <v>1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1">
        <v>1</v>
      </c>
      <c r="W4" s="13">
        <v>0</v>
      </c>
      <c r="X4" s="11">
        <v>1</v>
      </c>
      <c r="Y4" s="13">
        <v>0</v>
      </c>
      <c r="Z4" s="13">
        <v>0</v>
      </c>
      <c r="AA4" s="6">
        <v>0</v>
      </c>
      <c r="AB4" s="6">
        <v>1</v>
      </c>
      <c r="AC4" s="6">
        <v>0</v>
      </c>
      <c r="AD4" s="6">
        <v>0</v>
      </c>
    </row>
    <row r="5" spans="1:32" x14ac:dyDescent="0.25">
      <c r="A5" s="10" t="s">
        <v>10</v>
      </c>
      <c r="B5" s="10" t="s">
        <v>121</v>
      </c>
      <c r="C5" s="38">
        <v>0</v>
      </c>
      <c r="D5" s="10" t="s">
        <v>130</v>
      </c>
      <c r="E5" s="5" t="s">
        <v>256</v>
      </c>
      <c r="F5" s="45">
        <v>0</v>
      </c>
      <c r="G5" s="28" t="s">
        <v>24</v>
      </c>
      <c r="H5" s="12">
        <v>1</v>
      </c>
      <c r="I5" s="7">
        <f t="shared" si="0"/>
        <v>1</v>
      </c>
      <c r="J5" s="12">
        <v>1</v>
      </c>
      <c r="K5" s="11">
        <v>1</v>
      </c>
      <c r="L5" s="6">
        <v>0</v>
      </c>
      <c r="M5" s="63">
        <v>0</v>
      </c>
      <c r="N5" s="7">
        <v>0</v>
      </c>
      <c r="O5" s="12">
        <v>1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1">
        <v>1</v>
      </c>
      <c r="W5" s="13">
        <v>0</v>
      </c>
      <c r="X5" s="11">
        <v>1</v>
      </c>
      <c r="Y5" s="13">
        <v>0</v>
      </c>
      <c r="Z5" s="13">
        <v>0</v>
      </c>
      <c r="AA5" s="6">
        <v>0</v>
      </c>
      <c r="AB5" s="6">
        <v>1</v>
      </c>
      <c r="AC5" s="6">
        <v>0</v>
      </c>
      <c r="AD5" s="6">
        <v>0</v>
      </c>
      <c r="AF5" s="2"/>
    </row>
    <row r="6" spans="1:32" x14ac:dyDescent="0.25">
      <c r="A6" s="10" t="s">
        <v>88</v>
      </c>
      <c r="B6" s="10" t="s">
        <v>124</v>
      </c>
      <c r="C6" s="38">
        <v>0</v>
      </c>
      <c r="D6" s="10" t="s">
        <v>131</v>
      </c>
      <c r="E6" s="5" t="s">
        <v>256</v>
      </c>
      <c r="F6" s="45">
        <v>0</v>
      </c>
      <c r="G6" s="28" t="s">
        <v>24</v>
      </c>
      <c r="H6" s="12">
        <v>1</v>
      </c>
      <c r="I6" s="7">
        <f t="shared" si="0"/>
        <v>1</v>
      </c>
      <c r="J6" s="12">
        <v>1</v>
      </c>
      <c r="K6" s="11">
        <v>1</v>
      </c>
      <c r="L6" s="6">
        <v>0</v>
      </c>
      <c r="M6" s="63">
        <v>0</v>
      </c>
      <c r="N6" s="7">
        <v>0</v>
      </c>
      <c r="O6" s="12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1">
        <v>1</v>
      </c>
      <c r="W6" s="13">
        <v>0</v>
      </c>
      <c r="X6" s="11">
        <v>1</v>
      </c>
      <c r="Y6" s="13">
        <v>0</v>
      </c>
      <c r="Z6" s="13">
        <v>0</v>
      </c>
      <c r="AA6" s="6">
        <v>0</v>
      </c>
      <c r="AB6" s="6">
        <v>1</v>
      </c>
      <c r="AC6" s="6">
        <v>0</v>
      </c>
      <c r="AD6" s="6">
        <v>0</v>
      </c>
      <c r="AF6" s="2"/>
    </row>
    <row r="7" spans="1:32" x14ac:dyDescent="0.25">
      <c r="A7" s="10" t="s">
        <v>89</v>
      </c>
      <c r="B7" s="10" t="s">
        <v>124</v>
      </c>
      <c r="C7" s="38">
        <v>0</v>
      </c>
      <c r="D7" s="10" t="s">
        <v>131</v>
      </c>
      <c r="E7" s="5" t="s">
        <v>256</v>
      </c>
      <c r="F7" s="45">
        <v>0</v>
      </c>
      <c r="G7" s="28" t="s">
        <v>24</v>
      </c>
      <c r="H7" s="12">
        <v>1</v>
      </c>
      <c r="I7" s="7">
        <f t="shared" si="0"/>
        <v>1</v>
      </c>
      <c r="J7" s="12">
        <v>1</v>
      </c>
      <c r="K7" s="11">
        <v>1</v>
      </c>
      <c r="L7" s="6">
        <v>0</v>
      </c>
      <c r="M7" s="63">
        <v>0</v>
      </c>
      <c r="N7" s="7">
        <v>0</v>
      </c>
      <c r="O7" s="12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1">
        <v>1</v>
      </c>
      <c r="W7" s="13">
        <v>0</v>
      </c>
      <c r="X7" s="11">
        <v>1</v>
      </c>
      <c r="Y7" s="13">
        <v>0</v>
      </c>
      <c r="Z7" s="13">
        <v>0</v>
      </c>
      <c r="AA7" s="6">
        <v>0</v>
      </c>
      <c r="AB7" s="6">
        <v>1</v>
      </c>
      <c r="AC7" s="6">
        <v>0</v>
      </c>
      <c r="AD7" s="6">
        <v>0</v>
      </c>
    </row>
    <row r="8" spans="1:32" x14ac:dyDescent="0.25">
      <c r="A8" s="10" t="s">
        <v>90</v>
      </c>
      <c r="B8" s="10" t="s">
        <v>124</v>
      </c>
      <c r="C8" s="38">
        <v>0</v>
      </c>
      <c r="D8" s="10" t="s">
        <v>131</v>
      </c>
      <c r="E8" s="5" t="s">
        <v>256</v>
      </c>
      <c r="F8" s="45">
        <v>0</v>
      </c>
      <c r="G8" s="28" t="s">
        <v>24</v>
      </c>
      <c r="H8" s="12">
        <v>1</v>
      </c>
      <c r="I8" s="7">
        <f t="shared" si="0"/>
        <v>1</v>
      </c>
      <c r="J8" s="12">
        <v>1</v>
      </c>
      <c r="K8" s="11">
        <v>1</v>
      </c>
      <c r="L8" s="6">
        <v>0</v>
      </c>
      <c r="M8" s="63">
        <v>0</v>
      </c>
      <c r="N8" s="7">
        <v>0</v>
      </c>
      <c r="O8" s="12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1">
        <v>1</v>
      </c>
      <c r="W8" s="13">
        <v>0</v>
      </c>
      <c r="X8" s="11">
        <v>1</v>
      </c>
      <c r="Y8" s="13">
        <v>0</v>
      </c>
      <c r="Z8" s="13">
        <v>0</v>
      </c>
      <c r="AA8" s="6">
        <v>0</v>
      </c>
      <c r="AB8" s="6">
        <v>1</v>
      </c>
      <c r="AC8" s="6">
        <v>0</v>
      </c>
      <c r="AD8" s="6">
        <v>0</v>
      </c>
    </row>
    <row r="9" spans="1:32" x14ac:dyDescent="0.25">
      <c r="A9" s="10" t="s">
        <v>91</v>
      </c>
      <c r="B9" s="10" t="s">
        <v>124</v>
      </c>
      <c r="C9" s="38">
        <v>0</v>
      </c>
      <c r="D9" s="10" t="s">
        <v>131</v>
      </c>
      <c r="E9" s="5" t="s">
        <v>256</v>
      </c>
      <c r="F9" s="45">
        <v>0</v>
      </c>
      <c r="G9" s="28" t="s">
        <v>24</v>
      </c>
      <c r="H9" s="12">
        <v>1</v>
      </c>
      <c r="I9" s="7">
        <f t="shared" si="0"/>
        <v>1</v>
      </c>
      <c r="J9" s="12">
        <v>1</v>
      </c>
      <c r="K9" s="11">
        <v>1</v>
      </c>
      <c r="L9" s="6">
        <v>0</v>
      </c>
      <c r="M9" s="63">
        <v>0</v>
      </c>
      <c r="N9" s="7">
        <v>0</v>
      </c>
      <c r="O9" s="12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1">
        <v>1</v>
      </c>
      <c r="W9" s="13">
        <v>0</v>
      </c>
      <c r="X9" s="11">
        <v>1</v>
      </c>
      <c r="Y9" s="13">
        <v>0</v>
      </c>
      <c r="Z9" s="13">
        <v>0</v>
      </c>
      <c r="AA9" s="6">
        <v>0</v>
      </c>
      <c r="AB9" s="6">
        <v>1</v>
      </c>
      <c r="AC9" s="6">
        <v>0</v>
      </c>
      <c r="AD9" s="6">
        <v>0</v>
      </c>
    </row>
    <row r="10" spans="1:32" x14ac:dyDescent="0.25">
      <c r="A10" s="10" t="s">
        <v>12</v>
      </c>
      <c r="B10" s="10" t="s">
        <v>125</v>
      </c>
      <c r="C10" s="38">
        <v>-32</v>
      </c>
      <c r="D10" s="10" t="s">
        <v>132</v>
      </c>
      <c r="E10" s="5" t="s">
        <v>256</v>
      </c>
      <c r="F10" s="45">
        <v>0</v>
      </c>
      <c r="G10" s="28" t="s">
        <v>24</v>
      </c>
      <c r="H10" s="12">
        <v>1</v>
      </c>
      <c r="I10" s="7">
        <f t="shared" si="0"/>
        <v>1</v>
      </c>
      <c r="J10" s="12">
        <v>1</v>
      </c>
      <c r="K10" s="11">
        <v>1</v>
      </c>
      <c r="L10" s="6">
        <v>0</v>
      </c>
      <c r="M10" s="63">
        <v>0</v>
      </c>
      <c r="N10" s="7">
        <v>0</v>
      </c>
      <c r="O10" s="12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1">
        <v>1</v>
      </c>
      <c r="W10" s="13">
        <v>0</v>
      </c>
      <c r="X10" s="11">
        <v>1</v>
      </c>
      <c r="Y10" s="13">
        <v>0</v>
      </c>
      <c r="Z10" s="13">
        <v>0</v>
      </c>
      <c r="AA10" s="11">
        <v>0</v>
      </c>
      <c r="AB10" s="11">
        <v>0</v>
      </c>
      <c r="AC10" s="11">
        <v>1</v>
      </c>
      <c r="AD10" s="11">
        <v>0</v>
      </c>
    </row>
    <row r="11" spans="1:32" x14ac:dyDescent="0.25">
      <c r="A11" s="23" t="s">
        <v>11</v>
      </c>
      <c r="B11" s="23" t="s">
        <v>126</v>
      </c>
      <c r="C11" s="49">
        <v>0</v>
      </c>
      <c r="D11" s="23" t="s">
        <v>131</v>
      </c>
      <c r="E11" s="23" t="s">
        <v>256</v>
      </c>
      <c r="F11" s="49">
        <v>0</v>
      </c>
      <c r="G11" s="32" t="s">
        <v>24</v>
      </c>
      <c r="H11" s="25">
        <v>0</v>
      </c>
      <c r="I11" s="24">
        <f t="shared" si="0"/>
        <v>0</v>
      </c>
      <c r="J11" s="25">
        <v>0</v>
      </c>
      <c r="K11" s="18">
        <v>1</v>
      </c>
      <c r="L11" s="18">
        <v>0</v>
      </c>
      <c r="M11" s="64">
        <v>0</v>
      </c>
      <c r="N11" s="24">
        <v>0</v>
      </c>
      <c r="O11" s="25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18">
        <v>1</v>
      </c>
      <c r="W11" s="36">
        <v>0</v>
      </c>
      <c r="X11" s="18">
        <v>1</v>
      </c>
      <c r="Y11" s="36">
        <v>0</v>
      </c>
      <c r="Z11" s="36">
        <v>0</v>
      </c>
      <c r="AA11" s="18">
        <v>0</v>
      </c>
      <c r="AB11" s="18">
        <v>0</v>
      </c>
      <c r="AC11" s="18">
        <v>0</v>
      </c>
      <c r="AD11" s="18">
        <v>0</v>
      </c>
    </row>
    <row r="12" spans="1:32" x14ac:dyDescent="0.25">
      <c r="A12" s="26" t="s">
        <v>13</v>
      </c>
      <c r="B12" s="26" t="s">
        <v>244</v>
      </c>
      <c r="C12" s="46">
        <v>0</v>
      </c>
      <c r="D12" s="26" t="s">
        <v>128</v>
      </c>
      <c r="E12" s="14" t="s">
        <v>256</v>
      </c>
      <c r="F12" s="47">
        <v>0</v>
      </c>
      <c r="G12" s="33" t="s">
        <v>25</v>
      </c>
      <c r="H12" s="22">
        <v>0</v>
      </c>
      <c r="I12" s="7">
        <f t="shared" si="0"/>
        <v>0</v>
      </c>
      <c r="J12" s="22">
        <v>0</v>
      </c>
      <c r="K12" s="20">
        <v>0</v>
      </c>
      <c r="L12" s="20">
        <v>0</v>
      </c>
      <c r="M12" s="65">
        <v>0</v>
      </c>
      <c r="N12" s="21">
        <v>0</v>
      </c>
      <c r="O12" s="22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</row>
    <row r="13" spans="1:32" x14ac:dyDescent="0.25">
      <c r="A13" s="14" t="s">
        <v>14</v>
      </c>
      <c r="B13" s="14" t="s">
        <v>245</v>
      </c>
      <c r="C13" s="47">
        <v>0</v>
      </c>
      <c r="D13" s="14" t="s">
        <v>133</v>
      </c>
      <c r="E13" s="14" t="s">
        <v>256</v>
      </c>
      <c r="F13" s="47">
        <v>0</v>
      </c>
      <c r="G13" s="29" t="s">
        <v>25</v>
      </c>
      <c r="H13" s="12">
        <v>0</v>
      </c>
      <c r="I13" s="7">
        <f>IF(OR(J13=1,combi_var!M2=1),1,H13)</f>
        <v>0</v>
      </c>
      <c r="J13" s="12">
        <v>0</v>
      </c>
      <c r="K13" s="11">
        <v>0</v>
      </c>
      <c r="L13" s="11">
        <v>0</v>
      </c>
      <c r="M13" s="66">
        <v>0</v>
      </c>
      <c r="N13" s="15">
        <v>0</v>
      </c>
      <c r="O13" s="12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</row>
    <row r="14" spans="1:32" x14ac:dyDescent="0.25">
      <c r="A14" s="14" t="s">
        <v>18</v>
      </c>
      <c r="B14" s="14" t="s">
        <v>246</v>
      </c>
      <c r="C14" s="47">
        <v>0</v>
      </c>
      <c r="D14" s="14" t="s">
        <v>133</v>
      </c>
      <c r="E14" s="14" t="s">
        <v>256</v>
      </c>
      <c r="F14" s="47">
        <v>0</v>
      </c>
      <c r="G14" s="29" t="s">
        <v>25</v>
      </c>
      <c r="H14" s="12">
        <v>1</v>
      </c>
      <c r="I14" s="7">
        <f>IF(OR(J14=1,combi_var!M3=1),1,H14)</f>
        <v>1</v>
      </c>
      <c r="J14" s="12">
        <v>1</v>
      </c>
      <c r="K14" s="11">
        <v>1</v>
      </c>
      <c r="L14" s="11">
        <v>0</v>
      </c>
      <c r="M14" s="66">
        <v>0</v>
      </c>
      <c r="N14" s="15">
        <v>0</v>
      </c>
      <c r="O14" s="12">
        <v>0</v>
      </c>
      <c r="P14" s="11">
        <v>0</v>
      </c>
      <c r="Q14" s="11">
        <v>0</v>
      </c>
      <c r="R14" s="11">
        <v>0</v>
      </c>
      <c r="S14" s="11">
        <v>1</v>
      </c>
      <c r="T14" s="11">
        <v>0</v>
      </c>
      <c r="U14" s="11">
        <v>0</v>
      </c>
      <c r="V14" s="11">
        <v>1</v>
      </c>
      <c r="W14" s="11">
        <v>0</v>
      </c>
      <c r="X14" s="11">
        <v>0</v>
      </c>
      <c r="Y14" s="11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</row>
    <row r="15" spans="1:32" x14ac:dyDescent="0.25">
      <c r="A15" s="14" t="s">
        <v>17</v>
      </c>
      <c r="B15" s="14" t="s">
        <v>247</v>
      </c>
      <c r="C15" s="47">
        <v>0</v>
      </c>
      <c r="D15" s="14" t="s">
        <v>133</v>
      </c>
      <c r="E15" s="14" t="s">
        <v>256</v>
      </c>
      <c r="F15" s="47">
        <v>0</v>
      </c>
      <c r="G15" s="29" t="s">
        <v>25</v>
      </c>
      <c r="H15" s="12">
        <v>1</v>
      </c>
      <c r="I15" s="7">
        <f>IF(OR(J15=1,combi_var!M4=1),1,H15)</f>
        <v>1</v>
      </c>
      <c r="J15" s="12">
        <v>1</v>
      </c>
      <c r="K15" s="11">
        <v>0</v>
      </c>
      <c r="L15" s="11">
        <v>0</v>
      </c>
      <c r="M15" s="66">
        <v>0</v>
      </c>
      <c r="N15" s="15">
        <v>0</v>
      </c>
      <c r="O15" s="12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</row>
    <row r="16" spans="1:32" x14ac:dyDescent="0.25">
      <c r="A16" s="14" t="s">
        <v>26</v>
      </c>
      <c r="B16" s="14" t="s">
        <v>248</v>
      </c>
      <c r="C16" s="47">
        <v>0</v>
      </c>
      <c r="D16" s="14" t="s">
        <v>133</v>
      </c>
      <c r="E16" s="14" t="s">
        <v>256</v>
      </c>
      <c r="F16" s="47">
        <v>0</v>
      </c>
      <c r="G16" s="29" t="s">
        <v>25</v>
      </c>
      <c r="H16" s="12">
        <v>1</v>
      </c>
      <c r="I16" s="7">
        <f>IF(OR(J16=1,combi_var!M5=1),1,H16)</f>
        <v>1</v>
      </c>
      <c r="J16" s="12">
        <v>1</v>
      </c>
      <c r="K16" s="11">
        <v>1</v>
      </c>
      <c r="L16" s="11">
        <v>0</v>
      </c>
      <c r="M16" s="66">
        <v>0</v>
      </c>
      <c r="N16" s="15">
        <v>0</v>
      </c>
      <c r="O16" s="12">
        <v>0</v>
      </c>
      <c r="P16" s="11">
        <v>0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1">
        <v>0</v>
      </c>
      <c r="X16" s="11">
        <v>0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</row>
    <row r="17" spans="1:30" x14ac:dyDescent="0.25">
      <c r="A17" s="14" t="s">
        <v>16</v>
      </c>
      <c r="B17" s="14" t="s">
        <v>249</v>
      </c>
      <c r="C17" s="47">
        <v>0</v>
      </c>
      <c r="D17" s="14" t="s">
        <v>133</v>
      </c>
      <c r="E17" s="14" t="s">
        <v>256</v>
      </c>
      <c r="F17" s="47">
        <v>0</v>
      </c>
      <c r="G17" s="29" t="s">
        <v>25</v>
      </c>
      <c r="H17" s="12">
        <v>1</v>
      </c>
      <c r="I17" s="7">
        <f>IF(OR(J17=1,combi_var!M6=1),1,H17)</f>
        <v>1</v>
      </c>
      <c r="J17" s="12">
        <v>1</v>
      </c>
      <c r="K17" s="11">
        <v>0</v>
      </c>
      <c r="L17" s="11">
        <v>0</v>
      </c>
      <c r="M17" s="66">
        <v>0</v>
      </c>
      <c r="N17" s="15">
        <v>0</v>
      </c>
      <c r="O17" s="12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</row>
    <row r="18" spans="1:30" x14ac:dyDescent="0.25">
      <c r="A18" s="14" t="s">
        <v>15</v>
      </c>
      <c r="B18" s="14" t="s">
        <v>250</v>
      </c>
      <c r="C18" s="47">
        <v>0</v>
      </c>
      <c r="D18" s="14" t="s">
        <v>133</v>
      </c>
      <c r="E18" s="14" t="s">
        <v>256</v>
      </c>
      <c r="F18" s="47">
        <v>0</v>
      </c>
      <c r="G18" s="29" t="s">
        <v>25</v>
      </c>
      <c r="H18" s="12">
        <v>1</v>
      </c>
      <c r="I18" s="7">
        <f>IF(J18=1,1,H18)</f>
        <v>1</v>
      </c>
      <c r="J18" s="12">
        <v>1</v>
      </c>
      <c r="K18" s="11">
        <v>1</v>
      </c>
      <c r="L18" s="11">
        <v>0</v>
      </c>
      <c r="M18" s="66">
        <v>0</v>
      </c>
      <c r="N18" s="15">
        <v>0</v>
      </c>
      <c r="O18" s="12">
        <v>0</v>
      </c>
      <c r="P18" s="11">
        <v>0</v>
      </c>
      <c r="Q18" s="11">
        <v>0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1">
        <v>0</v>
      </c>
      <c r="X18" s="11">
        <v>0</v>
      </c>
      <c r="Y18" s="11">
        <v>1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</row>
    <row r="19" spans="1:30" x14ac:dyDescent="0.25">
      <c r="A19" s="14" t="s">
        <v>19</v>
      </c>
      <c r="B19" s="14" t="s">
        <v>251</v>
      </c>
      <c r="C19" s="47">
        <v>0</v>
      </c>
      <c r="D19" s="14" t="s">
        <v>128</v>
      </c>
      <c r="E19" s="14" t="s">
        <v>256</v>
      </c>
      <c r="F19" s="47">
        <v>0</v>
      </c>
      <c r="G19" s="29" t="s">
        <v>25</v>
      </c>
      <c r="H19" s="12">
        <v>0</v>
      </c>
      <c r="I19" s="7">
        <f t="shared" si="0"/>
        <v>0</v>
      </c>
      <c r="J19" s="12">
        <v>0</v>
      </c>
      <c r="K19" s="11">
        <v>0</v>
      </c>
      <c r="L19" s="11">
        <v>0</v>
      </c>
      <c r="M19" s="66">
        <v>0</v>
      </c>
      <c r="N19" s="15">
        <v>0</v>
      </c>
      <c r="O19" s="12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</row>
    <row r="20" spans="1:30" x14ac:dyDescent="0.25">
      <c r="A20" s="14" t="s">
        <v>20</v>
      </c>
      <c r="B20" s="14" t="s">
        <v>252</v>
      </c>
      <c r="C20" s="47">
        <v>0</v>
      </c>
      <c r="D20" s="14" t="s">
        <v>128</v>
      </c>
      <c r="E20" s="14" t="s">
        <v>256</v>
      </c>
      <c r="F20" s="47">
        <v>0</v>
      </c>
      <c r="G20" s="29" t="s">
        <v>25</v>
      </c>
      <c r="H20" s="12">
        <v>0</v>
      </c>
      <c r="I20" s="7">
        <f t="shared" si="0"/>
        <v>0</v>
      </c>
      <c r="J20" s="12">
        <v>0</v>
      </c>
      <c r="K20" s="11">
        <v>0</v>
      </c>
      <c r="L20" s="11">
        <v>0</v>
      </c>
      <c r="M20" s="66">
        <v>0</v>
      </c>
      <c r="N20" s="15">
        <v>0</v>
      </c>
      <c r="O20" s="12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</row>
    <row r="21" spans="1:30" x14ac:dyDescent="0.25">
      <c r="A21" s="14" t="s">
        <v>22</v>
      </c>
      <c r="B21" s="14" t="s">
        <v>253</v>
      </c>
      <c r="C21" s="47">
        <v>0</v>
      </c>
      <c r="D21" s="14" t="s">
        <v>133</v>
      </c>
      <c r="E21" s="14" t="s">
        <v>256</v>
      </c>
      <c r="F21" s="47">
        <v>0</v>
      </c>
      <c r="G21" s="29" t="s">
        <v>25</v>
      </c>
      <c r="H21" s="12">
        <v>1</v>
      </c>
      <c r="I21" s="7">
        <f>IF(OR(J21=1,combi_var!M7=1),1,H21)</f>
        <v>1</v>
      </c>
      <c r="J21" s="12">
        <v>1</v>
      </c>
      <c r="K21" s="11">
        <v>1</v>
      </c>
      <c r="L21" s="11">
        <v>0</v>
      </c>
      <c r="M21" s="66">
        <v>0</v>
      </c>
      <c r="N21" s="15">
        <v>0</v>
      </c>
      <c r="O21" s="12">
        <v>0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1">
        <v>0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</row>
    <row r="22" spans="1:30" x14ac:dyDescent="0.25">
      <c r="A22" s="14" t="s">
        <v>21</v>
      </c>
      <c r="B22" s="14" t="s">
        <v>254</v>
      </c>
      <c r="C22" s="47">
        <v>0</v>
      </c>
      <c r="D22" s="14" t="s">
        <v>133</v>
      </c>
      <c r="E22" s="14" t="s">
        <v>256</v>
      </c>
      <c r="F22" s="47">
        <v>0</v>
      </c>
      <c r="G22" s="29" t="s">
        <v>25</v>
      </c>
      <c r="H22" s="12">
        <v>1</v>
      </c>
      <c r="I22" s="7">
        <f>IF(OR(J22=1,combi_var!M8=1),1,H22)</f>
        <v>1</v>
      </c>
      <c r="J22" s="12">
        <v>1</v>
      </c>
      <c r="K22" s="11">
        <v>1</v>
      </c>
      <c r="L22" s="11">
        <v>0</v>
      </c>
      <c r="M22" s="66">
        <v>0</v>
      </c>
      <c r="N22" s="15">
        <v>0</v>
      </c>
      <c r="O22" s="12">
        <v>0</v>
      </c>
      <c r="P22" s="11">
        <v>0</v>
      </c>
      <c r="Q22" s="11">
        <v>0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</row>
    <row r="23" spans="1:30" x14ac:dyDescent="0.25">
      <c r="A23" s="34" t="s">
        <v>23</v>
      </c>
      <c r="B23" s="14" t="s">
        <v>238</v>
      </c>
      <c r="C23" s="47">
        <v>0</v>
      </c>
      <c r="D23" s="14" t="s">
        <v>128</v>
      </c>
      <c r="E23" s="14" t="s">
        <v>256</v>
      </c>
      <c r="F23" s="47">
        <v>0</v>
      </c>
      <c r="G23" s="29" t="s">
        <v>25</v>
      </c>
      <c r="H23" s="12">
        <v>0</v>
      </c>
      <c r="I23" s="24">
        <f t="shared" si="0"/>
        <v>0</v>
      </c>
      <c r="J23" s="12">
        <v>0</v>
      </c>
      <c r="K23" s="11">
        <v>0</v>
      </c>
      <c r="L23" s="11">
        <v>0</v>
      </c>
      <c r="M23" s="66">
        <v>0</v>
      </c>
      <c r="N23" s="15">
        <v>0</v>
      </c>
      <c r="O23" s="12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</row>
    <row r="24" spans="1:30" x14ac:dyDescent="0.25">
      <c r="A24" s="19" t="s">
        <v>92</v>
      </c>
      <c r="B24" s="19" t="s">
        <v>134</v>
      </c>
      <c r="C24" s="37" t="s">
        <v>297</v>
      </c>
      <c r="D24" s="19" t="s">
        <v>170</v>
      </c>
      <c r="E24" s="19" t="s">
        <v>261</v>
      </c>
      <c r="F24" s="37">
        <v>4</v>
      </c>
      <c r="G24" s="31" t="s">
        <v>93</v>
      </c>
      <c r="H24" s="22">
        <v>0</v>
      </c>
      <c r="I24" s="7">
        <f t="shared" si="0"/>
        <v>0</v>
      </c>
      <c r="J24" s="22">
        <v>0</v>
      </c>
      <c r="K24" s="20">
        <v>1</v>
      </c>
      <c r="L24" s="20">
        <v>0</v>
      </c>
      <c r="M24" s="65">
        <v>0</v>
      </c>
      <c r="N24" s="21">
        <v>0</v>
      </c>
      <c r="O24" s="22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1</v>
      </c>
    </row>
    <row r="25" spans="1:30" x14ac:dyDescent="0.25">
      <c r="A25" s="10" t="s">
        <v>94</v>
      </c>
      <c r="B25" s="10" t="s">
        <v>135</v>
      </c>
      <c r="C25" s="45" t="s">
        <v>297</v>
      </c>
      <c r="D25" s="5" t="s">
        <v>170</v>
      </c>
      <c r="E25" s="10" t="s">
        <v>261</v>
      </c>
      <c r="F25" s="38">
        <v>15</v>
      </c>
      <c r="G25" s="28" t="s">
        <v>93</v>
      </c>
      <c r="H25" s="12">
        <v>0</v>
      </c>
      <c r="I25" s="7">
        <f t="shared" si="0"/>
        <v>0</v>
      </c>
      <c r="J25" s="12">
        <v>0</v>
      </c>
      <c r="K25" s="11">
        <v>1</v>
      </c>
      <c r="L25" s="11">
        <v>0</v>
      </c>
      <c r="M25" s="66">
        <v>0</v>
      </c>
      <c r="N25" s="15">
        <v>0</v>
      </c>
      <c r="O25" s="12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1</v>
      </c>
    </row>
    <row r="26" spans="1:30" x14ac:dyDescent="0.25">
      <c r="A26" s="16" t="s">
        <v>136</v>
      </c>
      <c r="B26" s="16" t="s">
        <v>262</v>
      </c>
      <c r="C26" s="45" t="s">
        <v>297</v>
      </c>
      <c r="D26" s="16" t="s">
        <v>137</v>
      </c>
      <c r="E26" s="16" t="s">
        <v>256</v>
      </c>
      <c r="F26" s="48">
        <v>0</v>
      </c>
      <c r="G26" s="28" t="s">
        <v>93</v>
      </c>
      <c r="H26" s="12">
        <v>0</v>
      </c>
      <c r="I26" s="7">
        <f t="shared" si="0"/>
        <v>0</v>
      </c>
      <c r="J26" s="12">
        <v>0</v>
      </c>
      <c r="K26" s="11">
        <v>1</v>
      </c>
      <c r="L26" s="11">
        <v>0</v>
      </c>
      <c r="M26" s="66">
        <v>0</v>
      </c>
      <c r="N26" s="15">
        <v>0</v>
      </c>
      <c r="O26" s="12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1</v>
      </c>
      <c r="W26" s="11">
        <v>0</v>
      </c>
      <c r="X26" s="11">
        <v>0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</row>
    <row r="27" spans="1:30" x14ac:dyDescent="0.25">
      <c r="A27" s="16" t="s">
        <v>138</v>
      </c>
      <c r="B27" s="16" t="s">
        <v>263</v>
      </c>
      <c r="C27" s="45" t="s">
        <v>297</v>
      </c>
      <c r="D27" s="16" t="s">
        <v>140</v>
      </c>
      <c r="E27" s="16" t="s">
        <v>256</v>
      </c>
      <c r="F27" s="48">
        <v>0</v>
      </c>
      <c r="G27" s="28" t="s">
        <v>93</v>
      </c>
      <c r="H27" s="12">
        <v>0</v>
      </c>
      <c r="I27" s="7">
        <f t="shared" si="0"/>
        <v>0</v>
      </c>
      <c r="J27" s="12">
        <v>0</v>
      </c>
      <c r="K27" s="11">
        <v>1</v>
      </c>
      <c r="L27" s="11">
        <v>0</v>
      </c>
      <c r="M27" s="66">
        <v>0</v>
      </c>
      <c r="N27" s="15">
        <v>0</v>
      </c>
      <c r="O27" s="12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1</v>
      </c>
      <c r="W27" s="11">
        <v>0</v>
      </c>
      <c r="X27" s="11">
        <v>0</v>
      </c>
      <c r="Y27" s="11">
        <v>1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</row>
    <row r="28" spans="1:30" x14ac:dyDescent="0.25">
      <c r="A28" s="16" t="s">
        <v>139</v>
      </c>
      <c r="B28" s="16" t="s">
        <v>264</v>
      </c>
      <c r="C28" s="45" t="s">
        <v>297</v>
      </c>
      <c r="D28" s="16" t="s">
        <v>133</v>
      </c>
      <c r="E28" s="23" t="s">
        <v>256</v>
      </c>
      <c r="F28" s="48">
        <v>0</v>
      </c>
      <c r="G28" s="28" t="s">
        <v>93</v>
      </c>
      <c r="H28" s="25">
        <v>0</v>
      </c>
      <c r="I28" s="24">
        <f t="shared" si="0"/>
        <v>0</v>
      </c>
      <c r="J28" s="25">
        <v>0</v>
      </c>
      <c r="K28" s="18">
        <v>1</v>
      </c>
      <c r="L28" s="18">
        <v>0</v>
      </c>
      <c r="M28" s="64">
        <v>0</v>
      </c>
      <c r="N28" s="24">
        <v>0</v>
      </c>
      <c r="O28" s="12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</row>
    <row r="29" spans="1:30" x14ac:dyDescent="0.25">
      <c r="A29" s="26" t="s">
        <v>29</v>
      </c>
      <c r="B29" s="26" t="s">
        <v>146</v>
      </c>
      <c r="C29" s="46">
        <v>-180</v>
      </c>
      <c r="D29" s="26" t="s">
        <v>255</v>
      </c>
      <c r="E29" s="26" t="s">
        <v>256</v>
      </c>
      <c r="F29" s="46">
        <v>0</v>
      </c>
      <c r="G29" s="33" t="s">
        <v>70</v>
      </c>
      <c r="H29" s="22">
        <v>1</v>
      </c>
      <c r="I29" s="7">
        <f t="shared" si="0"/>
        <v>1</v>
      </c>
      <c r="J29" s="22">
        <v>1</v>
      </c>
      <c r="K29" s="20">
        <v>1</v>
      </c>
      <c r="L29" s="20">
        <v>0</v>
      </c>
      <c r="M29" s="65">
        <v>0</v>
      </c>
      <c r="N29" s="21">
        <v>0</v>
      </c>
      <c r="O29" s="39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1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</row>
    <row r="30" spans="1:30" x14ac:dyDescent="0.25">
      <c r="A30" s="14" t="s">
        <v>30</v>
      </c>
      <c r="B30" s="14" t="s">
        <v>147</v>
      </c>
      <c r="C30" s="47">
        <v>-90</v>
      </c>
      <c r="D30" s="14" t="s">
        <v>255</v>
      </c>
      <c r="E30" s="14" t="s">
        <v>256</v>
      </c>
      <c r="F30" s="47">
        <v>0</v>
      </c>
      <c r="G30" s="29" t="s">
        <v>70</v>
      </c>
      <c r="H30" s="12">
        <v>1</v>
      </c>
      <c r="I30" s="7">
        <f t="shared" si="0"/>
        <v>1</v>
      </c>
      <c r="J30" s="12">
        <v>1</v>
      </c>
      <c r="K30" s="11">
        <v>1</v>
      </c>
      <c r="L30" s="11">
        <v>0</v>
      </c>
      <c r="M30" s="66">
        <v>0</v>
      </c>
      <c r="N30" s="15">
        <v>0</v>
      </c>
      <c r="O30" s="12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</row>
    <row r="31" spans="1:30" x14ac:dyDescent="0.25">
      <c r="A31" s="14" t="s">
        <v>31</v>
      </c>
      <c r="B31" s="14" t="s">
        <v>163</v>
      </c>
      <c r="C31" s="47">
        <v>0</v>
      </c>
      <c r="D31" s="14" t="s">
        <v>129</v>
      </c>
      <c r="E31" s="14" t="s">
        <v>256</v>
      </c>
      <c r="F31" s="47">
        <v>0</v>
      </c>
      <c r="G31" s="29" t="s">
        <v>70</v>
      </c>
      <c r="H31" s="12">
        <v>1</v>
      </c>
      <c r="I31" s="7">
        <f t="shared" si="0"/>
        <v>1</v>
      </c>
      <c r="J31" s="12">
        <v>0</v>
      </c>
      <c r="K31" s="11">
        <v>0</v>
      </c>
      <c r="L31" s="11">
        <v>0</v>
      </c>
      <c r="M31" s="66">
        <v>1</v>
      </c>
      <c r="N31" s="15">
        <v>0</v>
      </c>
      <c r="O31" s="12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</row>
    <row r="32" spans="1:30" x14ac:dyDescent="0.25">
      <c r="A32" s="14" t="s">
        <v>32</v>
      </c>
      <c r="B32" s="14" t="s">
        <v>164</v>
      </c>
      <c r="C32" s="47" t="s">
        <v>297</v>
      </c>
      <c r="D32" s="14" t="s">
        <v>162</v>
      </c>
      <c r="E32" s="14" t="s">
        <v>256</v>
      </c>
      <c r="F32" s="47">
        <v>0</v>
      </c>
      <c r="G32" s="29" t="s">
        <v>70</v>
      </c>
      <c r="H32" s="12">
        <v>1</v>
      </c>
      <c r="I32" s="7">
        <f t="shared" si="0"/>
        <v>1</v>
      </c>
      <c r="J32" s="12">
        <v>1</v>
      </c>
      <c r="K32" s="11">
        <v>1</v>
      </c>
      <c r="L32" s="11">
        <v>0</v>
      </c>
      <c r="M32" s="66">
        <v>1</v>
      </c>
      <c r="N32" s="15">
        <v>0</v>
      </c>
      <c r="O32" s="12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</row>
    <row r="33" spans="1:30" x14ac:dyDescent="0.25">
      <c r="A33" s="14" t="s">
        <v>33</v>
      </c>
      <c r="B33" s="14" t="s">
        <v>165</v>
      </c>
      <c r="C33" s="47">
        <v>0</v>
      </c>
      <c r="D33" s="14" t="s">
        <v>133</v>
      </c>
      <c r="E33" s="14" t="s">
        <v>256</v>
      </c>
      <c r="F33" s="47">
        <v>0</v>
      </c>
      <c r="G33" s="29" t="s">
        <v>70</v>
      </c>
      <c r="H33" s="12">
        <v>1</v>
      </c>
      <c r="I33" s="7">
        <f t="shared" si="0"/>
        <v>1</v>
      </c>
      <c r="J33" s="12">
        <v>0</v>
      </c>
      <c r="K33" s="11">
        <v>0</v>
      </c>
      <c r="L33" s="11">
        <v>0</v>
      </c>
      <c r="M33" s="66">
        <v>1</v>
      </c>
      <c r="N33" s="15">
        <v>0</v>
      </c>
      <c r="O33" s="12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</row>
    <row r="34" spans="1:30" x14ac:dyDescent="0.25">
      <c r="A34" s="14" t="s">
        <v>34</v>
      </c>
      <c r="B34" s="14" t="s">
        <v>166</v>
      </c>
      <c r="C34" s="47">
        <v>0</v>
      </c>
      <c r="D34" s="14" t="s">
        <v>167</v>
      </c>
      <c r="E34" s="14" t="s">
        <v>256</v>
      </c>
      <c r="F34" s="47">
        <v>0</v>
      </c>
      <c r="G34" s="29" t="s">
        <v>70</v>
      </c>
      <c r="H34" s="12">
        <v>1</v>
      </c>
      <c r="I34" s="7">
        <f t="shared" si="0"/>
        <v>1</v>
      </c>
      <c r="J34" s="12">
        <v>0</v>
      </c>
      <c r="K34" s="11">
        <v>0</v>
      </c>
      <c r="L34" s="11">
        <v>0</v>
      </c>
      <c r="M34" s="66">
        <v>1</v>
      </c>
      <c r="N34" s="15">
        <v>0</v>
      </c>
      <c r="O34" s="12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</row>
    <row r="35" spans="1:30" x14ac:dyDescent="0.25">
      <c r="A35" s="14" t="s">
        <v>35</v>
      </c>
      <c r="B35" s="14" t="s">
        <v>168</v>
      </c>
      <c r="C35" s="47">
        <v>0</v>
      </c>
      <c r="D35" s="14" t="s">
        <v>169</v>
      </c>
      <c r="E35" s="14" t="s">
        <v>256</v>
      </c>
      <c r="F35" s="47">
        <v>0</v>
      </c>
      <c r="G35" s="29" t="s">
        <v>70</v>
      </c>
      <c r="H35" s="12">
        <v>1</v>
      </c>
      <c r="I35" s="7">
        <f t="shared" si="0"/>
        <v>1</v>
      </c>
      <c r="J35" s="12">
        <v>0</v>
      </c>
      <c r="K35" s="11">
        <v>0</v>
      </c>
      <c r="L35" s="11">
        <v>0</v>
      </c>
      <c r="M35" s="66">
        <v>1</v>
      </c>
      <c r="N35" s="15"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</row>
    <row r="36" spans="1:30" x14ac:dyDescent="0.25">
      <c r="A36" s="14" t="s">
        <v>36</v>
      </c>
      <c r="B36" s="14" t="s">
        <v>171</v>
      </c>
      <c r="C36" s="47">
        <v>0</v>
      </c>
      <c r="D36" s="14" t="s">
        <v>169</v>
      </c>
      <c r="E36" s="14" t="s">
        <v>256</v>
      </c>
      <c r="F36" s="47">
        <v>0</v>
      </c>
      <c r="G36" s="29" t="s">
        <v>70</v>
      </c>
      <c r="H36" s="12">
        <v>1</v>
      </c>
      <c r="I36" s="7">
        <f t="shared" si="0"/>
        <v>1</v>
      </c>
      <c r="J36" s="12">
        <v>0</v>
      </c>
      <c r="K36" s="11">
        <v>0</v>
      </c>
      <c r="L36" s="11">
        <v>0</v>
      </c>
      <c r="M36" s="66">
        <v>1</v>
      </c>
      <c r="N36" s="15">
        <v>0</v>
      </c>
      <c r="O36" s="12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</row>
    <row r="37" spans="1:30" x14ac:dyDescent="0.25">
      <c r="A37" s="14" t="s">
        <v>37</v>
      </c>
      <c r="B37" s="14" t="s">
        <v>172</v>
      </c>
      <c r="C37" s="47">
        <v>0</v>
      </c>
      <c r="D37" s="14" t="s">
        <v>173</v>
      </c>
      <c r="E37" s="14" t="s">
        <v>256</v>
      </c>
      <c r="F37" s="47">
        <v>0</v>
      </c>
      <c r="G37" s="29" t="s">
        <v>70</v>
      </c>
      <c r="H37" s="12">
        <v>1</v>
      </c>
      <c r="I37" s="7">
        <f t="shared" si="0"/>
        <v>1</v>
      </c>
      <c r="J37" s="12">
        <v>1</v>
      </c>
      <c r="K37" s="11">
        <v>1</v>
      </c>
      <c r="L37" s="11">
        <v>0</v>
      </c>
      <c r="M37" s="66">
        <v>1</v>
      </c>
      <c r="N37" s="15">
        <v>0</v>
      </c>
      <c r="O37" s="12">
        <v>0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  <c r="U37" s="11">
        <v>0</v>
      </c>
      <c r="V37" s="11">
        <v>1</v>
      </c>
      <c r="W37" s="11">
        <v>0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</row>
    <row r="38" spans="1:30" x14ac:dyDescent="0.25">
      <c r="A38" s="14" t="s">
        <v>38</v>
      </c>
      <c r="B38" s="14" t="s">
        <v>174</v>
      </c>
      <c r="C38" s="47">
        <v>0</v>
      </c>
      <c r="D38" s="14" t="s">
        <v>173</v>
      </c>
      <c r="E38" s="14" t="s">
        <v>256</v>
      </c>
      <c r="F38" s="47">
        <v>0</v>
      </c>
      <c r="G38" s="29" t="s">
        <v>70</v>
      </c>
      <c r="H38" s="12">
        <v>1</v>
      </c>
      <c r="I38" s="7">
        <f t="shared" si="0"/>
        <v>1</v>
      </c>
      <c r="J38" s="12">
        <v>1</v>
      </c>
      <c r="K38" s="11">
        <v>1</v>
      </c>
      <c r="L38" s="11">
        <v>0</v>
      </c>
      <c r="M38" s="66">
        <v>1</v>
      </c>
      <c r="N38" s="15">
        <v>0</v>
      </c>
      <c r="O38" s="12">
        <v>0</v>
      </c>
      <c r="P38" s="11">
        <v>0</v>
      </c>
      <c r="Q38" s="11">
        <v>0</v>
      </c>
      <c r="R38" s="11">
        <v>0</v>
      </c>
      <c r="S38" s="11">
        <v>0</v>
      </c>
      <c r="T38" s="11">
        <v>1</v>
      </c>
      <c r="U38" s="11">
        <v>0</v>
      </c>
      <c r="V38" s="11">
        <v>1</v>
      </c>
      <c r="W38" s="11">
        <v>0</v>
      </c>
      <c r="X38" s="11">
        <v>1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</row>
    <row r="39" spans="1:30" x14ac:dyDescent="0.25">
      <c r="A39" s="14" t="s">
        <v>39</v>
      </c>
      <c r="B39" s="14" t="s">
        <v>175</v>
      </c>
      <c r="C39" s="47">
        <v>0</v>
      </c>
      <c r="D39" s="14" t="s">
        <v>173</v>
      </c>
      <c r="E39" s="14" t="s">
        <v>256</v>
      </c>
      <c r="F39" s="47">
        <v>0</v>
      </c>
      <c r="G39" s="29" t="s">
        <v>70</v>
      </c>
      <c r="H39" s="12">
        <v>1</v>
      </c>
      <c r="I39" s="7">
        <f t="shared" si="0"/>
        <v>1</v>
      </c>
      <c r="J39" s="12">
        <v>1</v>
      </c>
      <c r="K39" s="11">
        <v>1</v>
      </c>
      <c r="L39" s="11">
        <v>0</v>
      </c>
      <c r="M39" s="66">
        <v>1</v>
      </c>
      <c r="N39" s="15">
        <v>0</v>
      </c>
      <c r="O39" s="12">
        <v>0</v>
      </c>
      <c r="P39" s="11">
        <v>0</v>
      </c>
      <c r="Q39" s="11">
        <v>0</v>
      </c>
      <c r="R39" s="11">
        <v>0</v>
      </c>
      <c r="S39" s="11">
        <v>0</v>
      </c>
      <c r="T39" s="11">
        <v>1</v>
      </c>
      <c r="U39" s="11">
        <v>0</v>
      </c>
      <c r="V39" s="11">
        <v>1</v>
      </c>
      <c r="W39" s="11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</row>
    <row r="40" spans="1:30" x14ac:dyDescent="0.25">
      <c r="A40" s="14" t="s">
        <v>40</v>
      </c>
      <c r="B40" s="14" t="s">
        <v>176</v>
      </c>
      <c r="C40" s="47">
        <v>0</v>
      </c>
      <c r="D40" s="14" t="s">
        <v>173</v>
      </c>
      <c r="E40" s="14" t="s">
        <v>256</v>
      </c>
      <c r="F40" s="47">
        <v>0</v>
      </c>
      <c r="G40" s="29" t="s">
        <v>70</v>
      </c>
      <c r="H40" s="12">
        <v>1</v>
      </c>
      <c r="I40" s="7">
        <f t="shared" si="0"/>
        <v>1</v>
      </c>
      <c r="J40" s="12">
        <v>1</v>
      </c>
      <c r="K40" s="11">
        <v>1</v>
      </c>
      <c r="L40" s="11">
        <v>0</v>
      </c>
      <c r="M40" s="66">
        <v>1</v>
      </c>
      <c r="N40" s="15">
        <v>0</v>
      </c>
      <c r="O40" s="12">
        <v>0</v>
      </c>
      <c r="P40" s="11">
        <v>0</v>
      </c>
      <c r="Q40" s="11">
        <v>0</v>
      </c>
      <c r="R40" s="11">
        <v>0</v>
      </c>
      <c r="S40" s="11">
        <v>0</v>
      </c>
      <c r="T40" s="11">
        <v>1</v>
      </c>
      <c r="U40" s="11">
        <v>0</v>
      </c>
      <c r="V40" s="11">
        <v>1</v>
      </c>
      <c r="W40" s="11">
        <v>0</v>
      </c>
      <c r="X40" s="11">
        <v>1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</row>
    <row r="41" spans="1:30" x14ac:dyDescent="0.25">
      <c r="A41" s="14" t="s">
        <v>41</v>
      </c>
      <c r="B41" s="14" t="s">
        <v>177</v>
      </c>
      <c r="C41" s="47">
        <v>0</v>
      </c>
      <c r="D41" s="14" t="s">
        <v>133</v>
      </c>
      <c r="E41" s="14" t="s">
        <v>256</v>
      </c>
      <c r="F41" s="47">
        <v>0</v>
      </c>
      <c r="G41" s="29" t="s">
        <v>70</v>
      </c>
      <c r="H41" s="12">
        <v>1</v>
      </c>
      <c r="I41" s="7">
        <f t="shared" si="0"/>
        <v>1</v>
      </c>
      <c r="J41" s="12">
        <v>0</v>
      </c>
      <c r="K41" s="11">
        <v>0</v>
      </c>
      <c r="L41" s="11">
        <v>0</v>
      </c>
      <c r="M41" s="66">
        <v>1</v>
      </c>
      <c r="N41" s="15">
        <v>0</v>
      </c>
      <c r="O41" s="12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</row>
    <row r="42" spans="1:30" x14ac:dyDescent="0.25">
      <c r="A42" s="14" t="s">
        <v>42</v>
      </c>
      <c r="B42" s="14" t="s">
        <v>178</v>
      </c>
      <c r="C42" s="47" t="s">
        <v>297</v>
      </c>
      <c r="D42" s="14" t="s">
        <v>140</v>
      </c>
      <c r="E42" s="14" t="s">
        <v>256</v>
      </c>
      <c r="F42" s="47">
        <v>0</v>
      </c>
      <c r="G42" s="29" t="s">
        <v>70</v>
      </c>
      <c r="H42" s="12">
        <v>1</v>
      </c>
      <c r="I42" s="7">
        <f t="shared" si="0"/>
        <v>1</v>
      </c>
      <c r="J42" s="12">
        <v>0</v>
      </c>
      <c r="K42" s="11">
        <v>0</v>
      </c>
      <c r="L42" s="11">
        <v>0</v>
      </c>
      <c r="M42" s="66">
        <v>1</v>
      </c>
      <c r="N42" s="15">
        <v>0</v>
      </c>
      <c r="O42" s="12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</row>
    <row r="43" spans="1:30" x14ac:dyDescent="0.25">
      <c r="A43" s="14" t="s">
        <v>43</v>
      </c>
      <c r="B43" s="14" t="s">
        <v>179</v>
      </c>
      <c r="C43" s="47" t="s">
        <v>297</v>
      </c>
      <c r="D43" s="14" t="s">
        <v>140</v>
      </c>
      <c r="E43" s="14" t="s">
        <v>256</v>
      </c>
      <c r="F43" s="47">
        <v>0</v>
      </c>
      <c r="G43" s="29" t="s">
        <v>70</v>
      </c>
      <c r="H43" s="12">
        <v>1</v>
      </c>
      <c r="I43" s="7">
        <f t="shared" si="0"/>
        <v>1</v>
      </c>
      <c r="J43" s="12">
        <v>0</v>
      </c>
      <c r="K43" s="11">
        <v>0</v>
      </c>
      <c r="L43" s="11">
        <v>0</v>
      </c>
      <c r="M43" s="66">
        <v>1</v>
      </c>
      <c r="N43" s="15">
        <v>0</v>
      </c>
      <c r="O43" s="12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</row>
    <row r="44" spans="1:30" x14ac:dyDescent="0.25">
      <c r="A44" s="14" t="s">
        <v>306</v>
      </c>
      <c r="B44" s="14" t="s">
        <v>180</v>
      </c>
      <c r="C44" s="47">
        <v>0</v>
      </c>
      <c r="D44" s="14" t="s">
        <v>133</v>
      </c>
      <c r="E44" s="14" t="s">
        <v>256</v>
      </c>
      <c r="F44" s="47">
        <v>0</v>
      </c>
      <c r="G44" s="29" t="s">
        <v>70</v>
      </c>
      <c r="H44" s="12">
        <v>1</v>
      </c>
      <c r="I44" s="7">
        <f t="shared" si="0"/>
        <v>1</v>
      </c>
      <c r="J44" s="12">
        <v>0</v>
      </c>
      <c r="K44" s="11">
        <v>0</v>
      </c>
      <c r="L44" s="11">
        <v>0</v>
      </c>
      <c r="M44" s="66">
        <v>1</v>
      </c>
      <c r="N44" s="15">
        <v>0</v>
      </c>
      <c r="O44" s="12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</row>
    <row r="45" spans="1:30" x14ac:dyDescent="0.25">
      <c r="A45" s="14" t="s">
        <v>44</v>
      </c>
      <c r="B45" s="14" t="s">
        <v>181</v>
      </c>
      <c r="C45" s="47">
        <v>0</v>
      </c>
      <c r="D45" s="14" t="s">
        <v>133</v>
      </c>
      <c r="E45" s="14" t="s">
        <v>256</v>
      </c>
      <c r="F45" s="47">
        <v>0</v>
      </c>
      <c r="G45" s="29" t="s">
        <v>70</v>
      </c>
      <c r="H45" s="12">
        <v>1</v>
      </c>
      <c r="I45" s="7">
        <f t="shared" si="0"/>
        <v>1</v>
      </c>
      <c r="J45" s="12">
        <v>0</v>
      </c>
      <c r="K45" s="11">
        <v>0</v>
      </c>
      <c r="L45" s="11">
        <v>0</v>
      </c>
      <c r="M45" s="66">
        <v>1</v>
      </c>
      <c r="N45" s="15">
        <v>0</v>
      </c>
      <c r="O45" s="12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</row>
    <row r="46" spans="1:30" x14ac:dyDescent="0.25">
      <c r="A46" s="14" t="s">
        <v>45</v>
      </c>
      <c r="B46" s="14" t="s">
        <v>182</v>
      </c>
      <c r="C46" s="47">
        <v>0</v>
      </c>
      <c r="D46" s="14" t="s">
        <v>133</v>
      </c>
      <c r="E46" s="14" t="s">
        <v>256</v>
      </c>
      <c r="F46" s="47">
        <v>0</v>
      </c>
      <c r="G46" s="29" t="s">
        <v>70</v>
      </c>
      <c r="H46" s="12">
        <v>1</v>
      </c>
      <c r="I46" s="7">
        <f t="shared" si="0"/>
        <v>1</v>
      </c>
      <c r="J46" s="12">
        <v>0</v>
      </c>
      <c r="K46" s="11">
        <v>0</v>
      </c>
      <c r="L46" s="11">
        <v>0</v>
      </c>
      <c r="M46" s="66">
        <v>1</v>
      </c>
      <c r="N46" s="15">
        <v>0</v>
      </c>
      <c r="O46" s="12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</row>
    <row r="47" spans="1:30" x14ac:dyDescent="0.25">
      <c r="A47" s="14" t="s">
        <v>46</v>
      </c>
      <c r="B47" s="14" t="s">
        <v>183</v>
      </c>
      <c r="C47" s="47">
        <v>0</v>
      </c>
      <c r="D47" s="14" t="s">
        <v>184</v>
      </c>
      <c r="E47" s="14" t="s">
        <v>256</v>
      </c>
      <c r="F47" s="47">
        <v>0</v>
      </c>
      <c r="G47" s="29" t="s">
        <v>70</v>
      </c>
      <c r="H47" s="12">
        <v>1</v>
      </c>
      <c r="I47" s="7">
        <f t="shared" si="0"/>
        <v>1</v>
      </c>
      <c r="J47" s="12">
        <v>0</v>
      </c>
      <c r="K47" s="11">
        <v>0</v>
      </c>
      <c r="L47" s="11">
        <v>0</v>
      </c>
      <c r="M47" s="66">
        <v>1</v>
      </c>
      <c r="N47" s="15">
        <v>0</v>
      </c>
      <c r="O47" s="12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</row>
    <row r="48" spans="1:30" x14ac:dyDescent="0.25">
      <c r="A48" s="14" t="s">
        <v>47</v>
      </c>
      <c r="B48" s="14" t="s">
        <v>185</v>
      </c>
      <c r="C48" s="47">
        <v>0</v>
      </c>
      <c r="D48" s="14" t="s">
        <v>137</v>
      </c>
      <c r="E48" s="14" t="s">
        <v>256</v>
      </c>
      <c r="F48" s="47">
        <v>0</v>
      </c>
      <c r="G48" s="29" t="s">
        <v>70</v>
      </c>
      <c r="H48" s="12">
        <v>1</v>
      </c>
      <c r="I48" s="7">
        <f t="shared" si="0"/>
        <v>1</v>
      </c>
      <c r="J48" s="12">
        <v>0</v>
      </c>
      <c r="K48" s="11">
        <v>0</v>
      </c>
      <c r="L48" s="11">
        <v>0</v>
      </c>
      <c r="M48" s="66">
        <v>1</v>
      </c>
      <c r="N48" s="15">
        <v>0</v>
      </c>
      <c r="O48" s="12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</row>
    <row r="49" spans="1:30" x14ac:dyDescent="0.25">
      <c r="A49" s="14" t="s">
        <v>50</v>
      </c>
      <c r="B49" s="14" t="s">
        <v>186</v>
      </c>
      <c r="C49" s="47">
        <v>0</v>
      </c>
      <c r="D49" s="14" t="s">
        <v>137</v>
      </c>
      <c r="E49" s="14" t="s">
        <v>256</v>
      </c>
      <c r="F49" s="47">
        <v>0</v>
      </c>
      <c r="G49" s="29" t="s">
        <v>70</v>
      </c>
      <c r="H49" s="12">
        <v>1</v>
      </c>
      <c r="I49" s="7">
        <f t="shared" si="0"/>
        <v>1</v>
      </c>
      <c r="J49" s="12">
        <v>1</v>
      </c>
      <c r="K49" s="11">
        <v>1</v>
      </c>
      <c r="L49" s="11">
        <v>0</v>
      </c>
      <c r="M49" s="66">
        <v>1</v>
      </c>
      <c r="N49" s="15">
        <v>0</v>
      </c>
      <c r="O49" s="12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</v>
      </c>
      <c r="U49" s="11">
        <v>0</v>
      </c>
      <c r="V49" s="11">
        <v>1</v>
      </c>
      <c r="W49" s="11">
        <v>0</v>
      </c>
      <c r="X49" s="11">
        <v>1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</row>
    <row r="50" spans="1:30" x14ac:dyDescent="0.25">
      <c r="A50" s="14" t="s">
        <v>51</v>
      </c>
      <c r="B50" s="14" t="s">
        <v>187</v>
      </c>
      <c r="C50" s="47" t="s">
        <v>297</v>
      </c>
      <c r="D50" s="14" t="s">
        <v>194</v>
      </c>
      <c r="E50" s="14" t="s">
        <v>256</v>
      </c>
      <c r="F50" s="47">
        <v>0</v>
      </c>
      <c r="G50" s="29" t="s">
        <v>70</v>
      </c>
      <c r="H50" s="12">
        <v>1</v>
      </c>
      <c r="I50" s="7">
        <f t="shared" si="0"/>
        <v>1</v>
      </c>
      <c r="J50" s="12">
        <v>1</v>
      </c>
      <c r="K50" s="11">
        <v>1</v>
      </c>
      <c r="L50" s="11">
        <v>0</v>
      </c>
      <c r="M50" s="66">
        <v>1</v>
      </c>
      <c r="N50" s="15">
        <v>0</v>
      </c>
      <c r="O50" s="12">
        <v>0</v>
      </c>
      <c r="P50" s="11">
        <v>0</v>
      </c>
      <c r="Q50" s="11">
        <v>0</v>
      </c>
      <c r="R50" s="11">
        <v>0</v>
      </c>
      <c r="S50" s="11">
        <v>0</v>
      </c>
      <c r="T50" s="11">
        <v>1</v>
      </c>
      <c r="U50" s="11">
        <v>0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</row>
    <row r="51" spans="1:30" x14ac:dyDescent="0.25">
      <c r="A51" s="14" t="s">
        <v>52</v>
      </c>
      <c r="B51" s="14" t="s">
        <v>188</v>
      </c>
      <c r="C51" s="47" t="s">
        <v>297</v>
      </c>
      <c r="D51" s="14" t="s">
        <v>140</v>
      </c>
      <c r="E51" s="14" t="s">
        <v>256</v>
      </c>
      <c r="F51" s="47">
        <v>0</v>
      </c>
      <c r="G51" s="29" t="s">
        <v>70</v>
      </c>
      <c r="H51" s="12">
        <v>1</v>
      </c>
      <c r="I51" s="7">
        <f t="shared" si="0"/>
        <v>1</v>
      </c>
      <c r="J51" s="12">
        <v>1</v>
      </c>
      <c r="K51" s="11">
        <v>1</v>
      </c>
      <c r="L51" s="11">
        <v>0</v>
      </c>
      <c r="M51" s="66">
        <v>1</v>
      </c>
      <c r="N51" s="15">
        <v>0</v>
      </c>
      <c r="O51" s="12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  <c r="U51" s="11">
        <v>0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</row>
    <row r="52" spans="1:30" x14ac:dyDescent="0.25">
      <c r="A52" s="14" t="s">
        <v>258</v>
      </c>
      <c r="B52" s="14" t="s">
        <v>189</v>
      </c>
      <c r="C52" s="47">
        <v>0</v>
      </c>
      <c r="D52" s="14" t="s">
        <v>169</v>
      </c>
      <c r="E52" s="14" t="s">
        <v>256</v>
      </c>
      <c r="F52" s="47">
        <v>0</v>
      </c>
      <c r="G52" s="29" t="s">
        <v>70</v>
      </c>
      <c r="H52" s="12">
        <v>1</v>
      </c>
      <c r="I52" s="7">
        <f t="shared" si="0"/>
        <v>1</v>
      </c>
      <c r="J52" s="12">
        <v>1</v>
      </c>
      <c r="K52" s="11">
        <v>1</v>
      </c>
      <c r="L52" s="11">
        <v>0</v>
      </c>
      <c r="M52" s="66">
        <v>1</v>
      </c>
      <c r="N52" s="15">
        <v>0</v>
      </c>
      <c r="O52" s="12">
        <v>0</v>
      </c>
      <c r="P52" s="11">
        <v>0</v>
      </c>
      <c r="Q52" s="11">
        <v>0</v>
      </c>
      <c r="R52" s="11">
        <v>0</v>
      </c>
      <c r="S52" s="11">
        <v>0</v>
      </c>
      <c r="T52" s="11">
        <v>1</v>
      </c>
      <c r="U52" s="11">
        <v>0</v>
      </c>
      <c r="V52" s="11">
        <v>1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</row>
    <row r="53" spans="1:30" x14ac:dyDescent="0.25">
      <c r="A53" s="14" t="s">
        <v>259</v>
      </c>
      <c r="B53" s="14" t="s">
        <v>190</v>
      </c>
      <c r="C53" s="47">
        <v>0</v>
      </c>
      <c r="D53" s="14" t="s">
        <v>169</v>
      </c>
      <c r="E53" s="14" t="s">
        <v>256</v>
      </c>
      <c r="F53" s="47">
        <v>0</v>
      </c>
      <c r="G53" s="29" t="s">
        <v>70</v>
      </c>
      <c r="H53" s="12">
        <v>1</v>
      </c>
      <c r="I53" s="7">
        <f t="shared" si="0"/>
        <v>1</v>
      </c>
      <c r="J53" s="12">
        <v>1</v>
      </c>
      <c r="K53" s="11">
        <v>1</v>
      </c>
      <c r="L53" s="11">
        <v>0</v>
      </c>
      <c r="M53" s="66">
        <v>1</v>
      </c>
      <c r="N53" s="15">
        <v>0</v>
      </c>
      <c r="O53" s="12">
        <v>0</v>
      </c>
      <c r="P53" s="11">
        <v>0</v>
      </c>
      <c r="Q53" s="11">
        <v>0</v>
      </c>
      <c r="R53" s="11">
        <v>0</v>
      </c>
      <c r="S53" s="11">
        <v>0</v>
      </c>
      <c r="T53" s="11">
        <v>1</v>
      </c>
      <c r="U53" s="11">
        <v>0</v>
      </c>
      <c r="V53" s="11">
        <v>1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</row>
    <row r="54" spans="1:30" x14ac:dyDescent="0.25">
      <c r="A54" s="14" t="s">
        <v>53</v>
      </c>
      <c r="B54" s="14" t="s">
        <v>193</v>
      </c>
      <c r="C54" s="58">
        <v>0</v>
      </c>
      <c r="D54" s="35" t="s">
        <v>133</v>
      </c>
      <c r="E54" s="14" t="s">
        <v>256</v>
      </c>
      <c r="F54" s="47">
        <v>0</v>
      </c>
      <c r="G54" s="29" t="s">
        <v>70</v>
      </c>
      <c r="H54" s="12">
        <v>0</v>
      </c>
      <c r="I54" s="7">
        <f t="shared" si="0"/>
        <v>0</v>
      </c>
      <c r="J54" s="12">
        <v>0</v>
      </c>
      <c r="K54" s="11">
        <v>0</v>
      </c>
      <c r="L54" s="11">
        <v>0</v>
      </c>
      <c r="M54" s="66">
        <v>1</v>
      </c>
      <c r="N54" s="15">
        <v>0</v>
      </c>
      <c r="O54" s="12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</row>
    <row r="55" spans="1:30" x14ac:dyDescent="0.25">
      <c r="A55" s="14" t="s">
        <v>54</v>
      </c>
      <c r="B55" s="14" t="s">
        <v>148</v>
      </c>
      <c r="C55" s="47">
        <v>0</v>
      </c>
      <c r="D55" s="14" t="s">
        <v>160</v>
      </c>
      <c r="E55" s="14" t="s">
        <v>256</v>
      </c>
      <c r="F55" s="47">
        <v>0</v>
      </c>
      <c r="G55" s="29" t="s">
        <v>70</v>
      </c>
      <c r="H55" s="12">
        <v>1</v>
      </c>
      <c r="I55" s="7">
        <f t="shared" si="0"/>
        <v>1</v>
      </c>
      <c r="J55" s="12">
        <v>0</v>
      </c>
      <c r="K55" s="11">
        <v>0</v>
      </c>
      <c r="L55" s="11">
        <v>0</v>
      </c>
      <c r="M55" s="66">
        <v>1</v>
      </c>
      <c r="N55" s="15">
        <v>1</v>
      </c>
      <c r="O55" s="12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</row>
    <row r="56" spans="1:30" x14ac:dyDescent="0.25">
      <c r="A56" s="14" t="s">
        <v>55</v>
      </c>
      <c r="B56" s="14" t="s">
        <v>149</v>
      </c>
      <c r="C56" s="47">
        <v>0</v>
      </c>
      <c r="D56" s="14" t="s">
        <v>160</v>
      </c>
      <c r="E56" s="14" t="s">
        <v>256</v>
      </c>
      <c r="F56" s="47">
        <v>0</v>
      </c>
      <c r="G56" s="29" t="s">
        <v>70</v>
      </c>
      <c r="H56" s="12">
        <v>1</v>
      </c>
      <c r="I56" s="7">
        <f t="shared" si="0"/>
        <v>1</v>
      </c>
      <c r="J56" s="12">
        <v>0</v>
      </c>
      <c r="K56" s="11">
        <v>0</v>
      </c>
      <c r="L56" s="11">
        <v>0</v>
      </c>
      <c r="M56" s="66">
        <v>1</v>
      </c>
      <c r="N56" s="15">
        <v>1</v>
      </c>
      <c r="O56" s="12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</row>
    <row r="57" spans="1:30" x14ac:dyDescent="0.25">
      <c r="A57" s="14" t="s">
        <v>56</v>
      </c>
      <c r="B57" s="14" t="s">
        <v>150</v>
      </c>
      <c r="C57" s="47">
        <v>0</v>
      </c>
      <c r="D57" s="14" t="s">
        <v>160</v>
      </c>
      <c r="E57" s="14" t="s">
        <v>256</v>
      </c>
      <c r="F57" s="47">
        <v>0</v>
      </c>
      <c r="G57" s="29" t="s">
        <v>70</v>
      </c>
      <c r="H57" s="12">
        <v>1</v>
      </c>
      <c r="I57" s="7">
        <f t="shared" si="0"/>
        <v>1</v>
      </c>
      <c r="J57" s="12">
        <v>0</v>
      </c>
      <c r="K57" s="11">
        <v>0</v>
      </c>
      <c r="L57" s="11">
        <v>0</v>
      </c>
      <c r="M57" s="66">
        <v>1</v>
      </c>
      <c r="N57" s="15">
        <v>1</v>
      </c>
      <c r="O57" s="12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</row>
    <row r="58" spans="1:30" x14ac:dyDescent="0.25">
      <c r="A58" s="14" t="s">
        <v>57</v>
      </c>
      <c r="B58" s="14" t="s">
        <v>151</v>
      </c>
      <c r="C58" s="47">
        <v>0</v>
      </c>
      <c r="D58" s="14" t="s">
        <v>133</v>
      </c>
      <c r="E58" s="14" t="s">
        <v>256</v>
      </c>
      <c r="F58" s="47">
        <v>0</v>
      </c>
      <c r="G58" s="29" t="s">
        <v>70</v>
      </c>
      <c r="H58" s="12">
        <v>1</v>
      </c>
      <c r="I58" s="7">
        <f t="shared" si="0"/>
        <v>1</v>
      </c>
      <c r="J58" s="12">
        <v>0</v>
      </c>
      <c r="K58" s="11">
        <v>0</v>
      </c>
      <c r="L58" s="11">
        <v>0</v>
      </c>
      <c r="M58" s="66">
        <v>1</v>
      </c>
      <c r="N58" s="15">
        <v>0</v>
      </c>
      <c r="O58" s="12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</row>
    <row r="59" spans="1:30" x14ac:dyDescent="0.25">
      <c r="A59" s="14" t="s">
        <v>58</v>
      </c>
      <c r="B59" s="14" t="s">
        <v>152</v>
      </c>
      <c r="C59" s="47">
        <v>0</v>
      </c>
      <c r="D59" s="14" t="s">
        <v>133</v>
      </c>
      <c r="E59" s="14" t="s">
        <v>256</v>
      </c>
      <c r="F59" s="47">
        <v>0</v>
      </c>
      <c r="G59" s="29" t="s">
        <v>70</v>
      </c>
      <c r="H59" s="12">
        <v>1</v>
      </c>
      <c r="I59" s="7">
        <f t="shared" si="0"/>
        <v>1</v>
      </c>
      <c r="J59" s="12">
        <v>0</v>
      </c>
      <c r="K59" s="11">
        <v>0</v>
      </c>
      <c r="L59" s="11">
        <v>0</v>
      </c>
      <c r="M59" s="66">
        <v>1</v>
      </c>
      <c r="N59" s="15">
        <v>0</v>
      </c>
      <c r="O59" s="12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</row>
    <row r="60" spans="1:30" x14ac:dyDescent="0.25">
      <c r="A60" s="14" t="s">
        <v>59</v>
      </c>
      <c r="B60" s="14" t="s">
        <v>153</v>
      </c>
      <c r="C60" s="47">
        <v>0</v>
      </c>
      <c r="D60" s="14" t="s">
        <v>133</v>
      </c>
      <c r="E60" s="14" t="s">
        <v>256</v>
      </c>
      <c r="F60" s="47">
        <v>0</v>
      </c>
      <c r="G60" s="29" t="s">
        <v>70</v>
      </c>
      <c r="H60" s="12">
        <v>1</v>
      </c>
      <c r="I60" s="7">
        <f t="shared" si="0"/>
        <v>1</v>
      </c>
      <c r="J60" s="12">
        <v>0</v>
      </c>
      <c r="K60" s="11">
        <v>0</v>
      </c>
      <c r="L60" s="11">
        <v>0</v>
      </c>
      <c r="M60" s="66">
        <v>1</v>
      </c>
      <c r="N60" s="15">
        <v>0</v>
      </c>
      <c r="O60" s="12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</row>
    <row r="61" spans="1:30" x14ac:dyDescent="0.25">
      <c r="A61" s="14" t="s">
        <v>60</v>
      </c>
      <c r="B61" s="14" t="s">
        <v>154</v>
      </c>
      <c r="C61" s="47" t="s">
        <v>297</v>
      </c>
      <c r="D61" s="14" t="s">
        <v>161</v>
      </c>
      <c r="E61" s="14" t="s">
        <v>256</v>
      </c>
      <c r="F61" s="47">
        <v>0</v>
      </c>
      <c r="G61" s="29" t="s">
        <v>70</v>
      </c>
      <c r="H61" s="12">
        <v>1</v>
      </c>
      <c r="I61" s="7">
        <f t="shared" si="0"/>
        <v>1</v>
      </c>
      <c r="J61" s="12">
        <v>0</v>
      </c>
      <c r="K61" s="11">
        <v>0</v>
      </c>
      <c r="L61" s="11">
        <v>0</v>
      </c>
      <c r="M61" s="66">
        <v>1</v>
      </c>
      <c r="N61" s="15">
        <v>1</v>
      </c>
      <c r="O61" s="12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</row>
    <row r="62" spans="1:30" x14ac:dyDescent="0.25">
      <c r="A62" s="14" t="s">
        <v>61</v>
      </c>
      <c r="B62" s="14" t="s">
        <v>155</v>
      </c>
      <c r="C62" s="47" t="s">
        <v>297</v>
      </c>
      <c r="D62" s="14" t="s">
        <v>161</v>
      </c>
      <c r="E62" s="14" t="s">
        <v>256</v>
      </c>
      <c r="F62" s="47">
        <v>0</v>
      </c>
      <c r="G62" s="29" t="s">
        <v>70</v>
      </c>
      <c r="H62" s="12">
        <v>1</v>
      </c>
      <c r="I62" s="7">
        <f t="shared" si="0"/>
        <v>1</v>
      </c>
      <c r="J62" s="12">
        <v>0</v>
      </c>
      <c r="K62" s="11">
        <v>0</v>
      </c>
      <c r="L62" s="11">
        <v>0</v>
      </c>
      <c r="M62" s="66">
        <v>1</v>
      </c>
      <c r="N62" s="15">
        <v>1</v>
      </c>
      <c r="O62" s="12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</row>
    <row r="63" spans="1:30" x14ac:dyDescent="0.25">
      <c r="A63" s="14" t="s">
        <v>62</v>
      </c>
      <c r="B63" s="14" t="s">
        <v>156</v>
      </c>
      <c r="C63" s="47" t="s">
        <v>297</v>
      </c>
      <c r="D63" s="14" t="s">
        <v>161</v>
      </c>
      <c r="E63" s="14" t="s">
        <v>256</v>
      </c>
      <c r="F63" s="47">
        <v>0</v>
      </c>
      <c r="G63" s="29" t="s">
        <v>70</v>
      </c>
      <c r="H63" s="12">
        <v>1</v>
      </c>
      <c r="I63" s="7">
        <f t="shared" si="0"/>
        <v>1</v>
      </c>
      <c r="J63" s="12">
        <v>0</v>
      </c>
      <c r="K63" s="11">
        <v>0</v>
      </c>
      <c r="L63" s="11">
        <v>0</v>
      </c>
      <c r="M63" s="66">
        <v>1</v>
      </c>
      <c r="N63" s="15">
        <v>1</v>
      </c>
      <c r="O63" s="12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</row>
    <row r="64" spans="1:30" x14ac:dyDescent="0.25">
      <c r="A64" s="14" t="s">
        <v>63</v>
      </c>
      <c r="B64" s="14" t="s">
        <v>157</v>
      </c>
      <c r="C64" s="47" t="s">
        <v>297</v>
      </c>
      <c r="D64" s="14" t="s">
        <v>162</v>
      </c>
      <c r="E64" s="14" t="s">
        <v>256</v>
      </c>
      <c r="F64" s="47">
        <v>0</v>
      </c>
      <c r="G64" s="29" t="s">
        <v>70</v>
      </c>
      <c r="H64" s="12">
        <v>1</v>
      </c>
      <c r="I64" s="7">
        <f t="shared" si="0"/>
        <v>1</v>
      </c>
      <c r="J64" s="12">
        <v>0</v>
      </c>
      <c r="K64" s="11">
        <v>0</v>
      </c>
      <c r="L64" s="11">
        <v>0</v>
      </c>
      <c r="M64" s="66">
        <v>1</v>
      </c>
      <c r="N64" s="15">
        <v>0</v>
      </c>
      <c r="O64" s="12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</row>
    <row r="65" spans="1:30" x14ac:dyDescent="0.25">
      <c r="A65" s="14" t="s">
        <v>64</v>
      </c>
      <c r="B65" s="14" t="s">
        <v>158</v>
      </c>
      <c r="C65" s="47" t="s">
        <v>297</v>
      </c>
      <c r="D65" s="14" t="s">
        <v>162</v>
      </c>
      <c r="E65" s="14" t="s">
        <v>256</v>
      </c>
      <c r="F65" s="47">
        <v>0</v>
      </c>
      <c r="G65" s="29" t="s">
        <v>70</v>
      </c>
      <c r="H65" s="12">
        <v>1</v>
      </c>
      <c r="I65" s="7">
        <f t="shared" si="0"/>
        <v>1</v>
      </c>
      <c r="J65" s="12">
        <v>0</v>
      </c>
      <c r="K65" s="11">
        <v>0</v>
      </c>
      <c r="L65" s="11">
        <v>0</v>
      </c>
      <c r="M65" s="66">
        <v>1</v>
      </c>
      <c r="N65" s="15">
        <v>0</v>
      </c>
      <c r="O65" s="12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</row>
    <row r="66" spans="1:30" x14ac:dyDescent="0.25">
      <c r="A66" s="14" t="s">
        <v>65</v>
      </c>
      <c r="B66" s="14" t="s">
        <v>159</v>
      </c>
      <c r="C66" s="47" t="s">
        <v>297</v>
      </c>
      <c r="D66" s="14" t="s">
        <v>162</v>
      </c>
      <c r="E66" s="14" t="s">
        <v>256</v>
      </c>
      <c r="F66" s="47">
        <v>0</v>
      </c>
      <c r="G66" s="29" t="s">
        <v>70</v>
      </c>
      <c r="H66" s="12">
        <v>1</v>
      </c>
      <c r="I66" s="7">
        <f t="shared" si="0"/>
        <v>1</v>
      </c>
      <c r="J66" s="12">
        <v>0</v>
      </c>
      <c r="K66" s="11">
        <v>0</v>
      </c>
      <c r="L66" s="11">
        <v>0</v>
      </c>
      <c r="M66" s="66">
        <v>1</v>
      </c>
      <c r="N66" s="15">
        <v>0</v>
      </c>
      <c r="O66" s="12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</row>
    <row r="67" spans="1:30" x14ac:dyDescent="0.25">
      <c r="A67" s="14" t="s">
        <v>48</v>
      </c>
      <c r="B67" s="14" t="s">
        <v>191</v>
      </c>
      <c r="C67" s="47">
        <v>0</v>
      </c>
      <c r="D67" s="14" t="s">
        <v>128</v>
      </c>
      <c r="E67" s="14" t="s">
        <v>256</v>
      </c>
      <c r="F67" s="47">
        <v>0</v>
      </c>
      <c r="G67" s="29" t="s">
        <v>70</v>
      </c>
      <c r="H67" s="12">
        <v>1</v>
      </c>
      <c r="I67" s="7">
        <f t="shared" ref="I67:I97" si="1">IF(J67=1,1,H67)</f>
        <v>1</v>
      </c>
      <c r="J67" s="12">
        <v>0</v>
      </c>
      <c r="K67" s="11">
        <v>0</v>
      </c>
      <c r="L67" s="11">
        <v>0</v>
      </c>
      <c r="M67" s="66">
        <v>1</v>
      </c>
      <c r="N67" s="15">
        <v>0</v>
      </c>
      <c r="O67" s="12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</row>
    <row r="68" spans="1:30" x14ac:dyDescent="0.25">
      <c r="A68" s="17" t="s">
        <v>49</v>
      </c>
      <c r="B68" s="14" t="s">
        <v>192</v>
      </c>
      <c r="C68" s="59">
        <v>0</v>
      </c>
      <c r="D68" s="17" t="s">
        <v>128</v>
      </c>
      <c r="E68" s="17" t="s">
        <v>256</v>
      </c>
      <c r="F68" s="47">
        <v>0</v>
      </c>
      <c r="G68" s="30" t="s">
        <v>70</v>
      </c>
      <c r="H68" s="12">
        <v>1</v>
      </c>
      <c r="I68" s="24">
        <f t="shared" si="1"/>
        <v>1</v>
      </c>
      <c r="J68" s="25">
        <v>0</v>
      </c>
      <c r="K68" s="18">
        <v>0</v>
      </c>
      <c r="L68" s="18">
        <v>0</v>
      </c>
      <c r="M68" s="66">
        <v>1</v>
      </c>
      <c r="N68" s="24">
        <v>0</v>
      </c>
      <c r="O68" s="25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</row>
    <row r="69" spans="1:30" x14ac:dyDescent="0.25">
      <c r="A69" s="19" t="s">
        <v>71</v>
      </c>
      <c r="B69" s="19" t="s">
        <v>195</v>
      </c>
      <c r="C69" s="37" t="s">
        <v>297</v>
      </c>
      <c r="D69" s="19" t="s">
        <v>169</v>
      </c>
      <c r="E69" s="16" t="s">
        <v>256</v>
      </c>
      <c r="F69" s="37">
        <v>0</v>
      </c>
      <c r="G69" s="31" t="s">
        <v>87</v>
      </c>
      <c r="H69" s="22">
        <v>0</v>
      </c>
      <c r="I69" s="7">
        <f t="shared" si="1"/>
        <v>0</v>
      </c>
      <c r="J69" s="22">
        <v>0</v>
      </c>
      <c r="K69" s="20">
        <v>0</v>
      </c>
      <c r="L69" s="20">
        <v>0</v>
      </c>
      <c r="M69" s="65">
        <v>0</v>
      </c>
      <c r="N69" s="21">
        <v>0</v>
      </c>
      <c r="O69" s="22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</row>
    <row r="70" spans="1:30" x14ac:dyDescent="0.25">
      <c r="A70" s="10" t="s">
        <v>72</v>
      </c>
      <c r="B70" s="10" t="s">
        <v>196</v>
      </c>
      <c r="C70" s="38" t="s">
        <v>297</v>
      </c>
      <c r="D70" s="10" t="s">
        <v>169</v>
      </c>
      <c r="E70" s="16" t="s">
        <v>256</v>
      </c>
      <c r="F70" s="38">
        <v>0</v>
      </c>
      <c r="G70" s="28" t="s">
        <v>87</v>
      </c>
      <c r="H70" s="12">
        <v>0</v>
      </c>
      <c r="I70" s="7">
        <f t="shared" si="1"/>
        <v>0</v>
      </c>
      <c r="J70" s="12">
        <v>0</v>
      </c>
      <c r="K70" s="11">
        <v>0</v>
      </c>
      <c r="L70" s="11">
        <v>0</v>
      </c>
      <c r="M70" s="66">
        <v>0</v>
      </c>
      <c r="N70" s="15">
        <v>0</v>
      </c>
      <c r="O70" s="12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</row>
    <row r="71" spans="1:30" x14ac:dyDescent="0.25">
      <c r="A71" s="10" t="s">
        <v>73</v>
      </c>
      <c r="B71" s="10" t="s">
        <v>197</v>
      </c>
      <c r="C71" s="38" t="s">
        <v>297</v>
      </c>
      <c r="D71" s="10" t="s">
        <v>169</v>
      </c>
      <c r="E71" s="16" t="s">
        <v>256</v>
      </c>
      <c r="F71" s="38">
        <v>0</v>
      </c>
      <c r="G71" s="28" t="s">
        <v>87</v>
      </c>
      <c r="H71" s="12">
        <v>0</v>
      </c>
      <c r="I71" s="7">
        <f t="shared" si="1"/>
        <v>0</v>
      </c>
      <c r="J71" s="12">
        <v>0</v>
      </c>
      <c r="K71" s="11">
        <v>0</v>
      </c>
      <c r="L71" s="11">
        <v>0</v>
      </c>
      <c r="M71" s="66">
        <v>0</v>
      </c>
      <c r="N71" s="15">
        <v>0</v>
      </c>
      <c r="O71" s="12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</row>
    <row r="72" spans="1:30" x14ac:dyDescent="0.25">
      <c r="A72" s="10" t="s">
        <v>74</v>
      </c>
      <c r="B72" s="10" t="s">
        <v>198</v>
      </c>
      <c r="C72" s="38" t="s">
        <v>297</v>
      </c>
      <c r="D72" s="10" t="s">
        <v>169</v>
      </c>
      <c r="E72" s="16" t="s">
        <v>256</v>
      </c>
      <c r="F72" s="38">
        <v>0</v>
      </c>
      <c r="G72" s="28" t="s">
        <v>87</v>
      </c>
      <c r="H72" s="12">
        <v>0</v>
      </c>
      <c r="I72" s="7">
        <f t="shared" si="1"/>
        <v>0</v>
      </c>
      <c r="J72" s="12">
        <v>0</v>
      </c>
      <c r="K72" s="11">
        <v>0</v>
      </c>
      <c r="L72" s="11">
        <v>0</v>
      </c>
      <c r="M72" s="66">
        <v>0</v>
      </c>
      <c r="N72" s="15">
        <v>0</v>
      </c>
      <c r="O72" s="12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</row>
    <row r="73" spans="1:30" x14ac:dyDescent="0.25">
      <c r="A73" s="10" t="s">
        <v>75</v>
      </c>
      <c r="B73" s="10" t="s">
        <v>199</v>
      </c>
      <c r="C73" s="38" t="s">
        <v>297</v>
      </c>
      <c r="D73" s="10" t="s">
        <v>169</v>
      </c>
      <c r="E73" s="16" t="s">
        <v>256</v>
      </c>
      <c r="F73" s="38">
        <v>0</v>
      </c>
      <c r="G73" s="28" t="s">
        <v>87</v>
      </c>
      <c r="H73" s="12">
        <v>0</v>
      </c>
      <c r="I73" s="7">
        <f t="shared" si="1"/>
        <v>0</v>
      </c>
      <c r="J73" s="12">
        <v>0</v>
      </c>
      <c r="K73" s="11">
        <v>0</v>
      </c>
      <c r="L73" s="11">
        <v>0</v>
      </c>
      <c r="M73" s="66">
        <v>0</v>
      </c>
      <c r="N73" s="15">
        <v>0</v>
      </c>
      <c r="O73" s="12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25">
      <c r="A74" s="10" t="s">
        <v>76</v>
      </c>
      <c r="B74" s="10" t="s">
        <v>200</v>
      </c>
      <c r="C74" s="38" t="s">
        <v>297</v>
      </c>
      <c r="D74" s="10" t="s">
        <v>169</v>
      </c>
      <c r="E74" s="16" t="s">
        <v>256</v>
      </c>
      <c r="F74" s="38">
        <v>0</v>
      </c>
      <c r="G74" s="28" t="s">
        <v>87</v>
      </c>
      <c r="H74" s="12">
        <v>0</v>
      </c>
      <c r="I74" s="7">
        <f t="shared" si="1"/>
        <v>0</v>
      </c>
      <c r="J74" s="12">
        <v>0</v>
      </c>
      <c r="K74" s="11">
        <v>0</v>
      </c>
      <c r="L74" s="11">
        <v>0</v>
      </c>
      <c r="M74" s="66">
        <v>0</v>
      </c>
      <c r="N74" s="15">
        <v>0</v>
      </c>
      <c r="O74" s="12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25">
      <c r="A75" s="10" t="s">
        <v>77</v>
      </c>
      <c r="B75" s="10" t="s">
        <v>201</v>
      </c>
      <c r="C75" s="38" t="s">
        <v>297</v>
      </c>
      <c r="D75" s="10" t="s">
        <v>169</v>
      </c>
      <c r="E75" s="16" t="s">
        <v>256</v>
      </c>
      <c r="F75" s="38">
        <v>0</v>
      </c>
      <c r="G75" s="28" t="s">
        <v>87</v>
      </c>
      <c r="H75" s="12">
        <v>0</v>
      </c>
      <c r="I75" s="7">
        <f t="shared" si="1"/>
        <v>0</v>
      </c>
      <c r="J75" s="12">
        <v>0</v>
      </c>
      <c r="K75" s="11">
        <v>0</v>
      </c>
      <c r="L75" s="11">
        <v>0</v>
      </c>
      <c r="M75" s="66">
        <v>0</v>
      </c>
      <c r="N75" s="15">
        <v>0</v>
      </c>
      <c r="O75" s="12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25">
      <c r="A76" s="10" t="s">
        <v>78</v>
      </c>
      <c r="B76" s="10" t="s">
        <v>202</v>
      </c>
      <c r="C76" s="38" t="s">
        <v>297</v>
      </c>
      <c r="D76" s="10" t="s">
        <v>169</v>
      </c>
      <c r="E76" s="16" t="s">
        <v>256</v>
      </c>
      <c r="F76" s="38">
        <v>0</v>
      </c>
      <c r="G76" s="28" t="s">
        <v>87</v>
      </c>
      <c r="H76" s="12">
        <v>0</v>
      </c>
      <c r="I76" s="7">
        <f t="shared" si="1"/>
        <v>0</v>
      </c>
      <c r="J76" s="12">
        <v>0</v>
      </c>
      <c r="K76" s="11">
        <v>0</v>
      </c>
      <c r="L76" s="11">
        <v>0</v>
      </c>
      <c r="M76" s="66">
        <v>0</v>
      </c>
      <c r="N76" s="15">
        <v>0</v>
      </c>
      <c r="O76" s="12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</row>
    <row r="77" spans="1:30" x14ac:dyDescent="0.25">
      <c r="A77" s="10" t="s">
        <v>80</v>
      </c>
      <c r="B77" s="10" t="s">
        <v>203</v>
      </c>
      <c r="C77" s="38" t="s">
        <v>297</v>
      </c>
      <c r="D77" s="10" t="s">
        <v>169</v>
      </c>
      <c r="E77" s="16" t="s">
        <v>256</v>
      </c>
      <c r="F77" s="38">
        <v>0</v>
      </c>
      <c r="G77" s="28" t="s">
        <v>87</v>
      </c>
      <c r="H77" s="12">
        <v>0</v>
      </c>
      <c r="I77" s="7">
        <f t="shared" si="1"/>
        <v>0</v>
      </c>
      <c r="J77" s="12">
        <v>0</v>
      </c>
      <c r="K77" s="11">
        <v>0</v>
      </c>
      <c r="L77" s="11">
        <v>0</v>
      </c>
      <c r="M77" s="66">
        <v>0</v>
      </c>
      <c r="N77" s="15">
        <v>0</v>
      </c>
      <c r="O77" s="12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25">
      <c r="A78" s="10" t="s">
        <v>81</v>
      </c>
      <c r="B78" s="10" t="s">
        <v>204</v>
      </c>
      <c r="C78" s="38" t="s">
        <v>297</v>
      </c>
      <c r="D78" s="10" t="s">
        <v>169</v>
      </c>
      <c r="E78" s="16" t="s">
        <v>256</v>
      </c>
      <c r="F78" s="38">
        <v>0</v>
      </c>
      <c r="G78" s="28" t="s">
        <v>87</v>
      </c>
      <c r="H78" s="12">
        <v>0</v>
      </c>
      <c r="I78" s="7">
        <f t="shared" si="1"/>
        <v>0</v>
      </c>
      <c r="J78" s="12">
        <v>0</v>
      </c>
      <c r="K78" s="11">
        <v>0</v>
      </c>
      <c r="L78" s="11">
        <v>0</v>
      </c>
      <c r="M78" s="66">
        <v>0</v>
      </c>
      <c r="N78" s="15">
        <v>0</v>
      </c>
      <c r="O78" s="12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25">
      <c r="A79" s="10" t="s">
        <v>82</v>
      </c>
      <c r="B79" s="10" t="s">
        <v>205</v>
      </c>
      <c r="C79" s="38" t="s">
        <v>297</v>
      </c>
      <c r="D79" s="10" t="s">
        <v>169</v>
      </c>
      <c r="E79" s="16" t="s">
        <v>256</v>
      </c>
      <c r="F79" s="38">
        <v>0</v>
      </c>
      <c r="G79" s="28" t="s">
        <v>87</v>
      </c>
      <c r="H79" s="12">
        <v>0</v>
      </c>
      <c r="I79" s="7">
        <f t="shared" si="1"/>
        <v>0</v>
      </c>
      <c r="J79" s="12">
        <v>0</v>
      </c>
      <c r="K79" s="11">
        <v>0</v>
      </c>
      <c r="L79" s="11">
        <v>0</v>
      </c>
      <c r="M79" s="66">
        <v>0</v>
      </c>
      <c r="N79" s="15">
        <v>0</v>
      </c>
      <c r="O79" s="12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25">
      <c r="A80" s="10" t="s">
        <v>83</v>
      </c>
      <c r="B80" s="10" t="s">
        <v>206</v>
      </c>
      <c r="C80" s="38" t="s">
        <v>297</v>
      </c>
      <c r="D80" s="10" t="s">
        <v>169</v>
      </c>
      <c r="E80" s="16" t="s">
        <v>256</v>
      </c>
      <c r="F80" s="38">
        <v>0</v>
      </c>
      <c r="G80" s="28" t="s">
        <v>87</v>
      </c>
      <c r="H80" s="12">
        <v>0</v>
      </c>
      <c r="I80" s="7">
        <f t="shared" si="1"/>
        <v>0</v>
      </c>
      <c r="J80" s="12">
        <v>0</v>
      </c>
      <c r="K80" s="11">
        <v>0</v>
      </c>
      <c r="L80" s="11">
        <v>0</v>
      </c>
      <c r="M80" s="66">
        <v>0</v>
      </c>
      <c r="N80" s="15">
        <v>0</v>
      </c>
      <c r="O80" s="12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25">
      <c r="A81" s="10" t="s">
        <v>84</v>
      </c>
      <c r="B81" s="10" t="s">
        <v>207</v>
      </c>
      <c r="C81" s="38" t="s">
        <v>297</v>
      </c>
      <c r="D81" s="10" t="s">
        <v>169</v>
      </c>
      <c r="E81" s="16" t="s">
        <v>256</v>
      </c>
      <c r="F81" s="38">
        <v>0</v>
      </c>
      <c r="G81" s="28" t="s">
        <v>87</v>
      </c>
      <c r="H81" s="12">
        <v>0</v>
      </c>
      <c r="I81" s="7">
        <f t="shared" si="1"/>
        <v>0</v>
      </c>
      <c r="J81" s="12">
        <v>0</v>
      </c>
      <c r="K81" s="11">
        <v>0</v>
      </c>
      <c r="L81" s="11">
        <v>0</v>
      </c>
      <c r="M81" s="66">
        <v>0</v>
      </c>
      <c r="N81" s="15">
        <v>0</v>
      </c>
      <c r="O81" s="12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25">
      <c r="A82" s="10" t="s">
        <v>85</v>
      </c>
      <c r="B82" s="10" t="s">
        <v>208</v>
      </c>
      <c r="C82" s="38" t="s">
        <v>297</v>
      </c>
      <c r="D82" s="10" t="s">
        <v>169</v>
      </c>
      <c r="E82" s="16" t="s">
        <v>256</v>
      </c>
      <c r="F82" s="38">
        <v>0</v>
      </c>
      <c r="G82" s="28" t="s">
        <v>87</v>
      </c>
      <c r="H82" s="12">
        <v>0</v>
      </c>
      <c r="I82" s="7">
        <f t="shared" si="1"/>
        <v>0</v>
      </c>
      <c r="J82" s="12">
        <v>0</v>
      </c>
      <c r="K82" s="11">
        <v>0</v>
      </c>
      <c r="L82" s="11">
        <v>0</v>
      </c>
      <c r="M82" s="66">
        <v>0</v>
      </c>
      <c r="N82" s="15">
        <v>0</v>
      </c>
      <c r="O82" s="12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25">
      <c r="A83" s="10" t="s">
        <v>86</v>
      </c>
      <c r="B83" s="10" t="s">
        <v>209</v>
      </c>
      <c r="C83" s="38" t="s">
        <v>297</v>
      </c>
      <c r="D83" s="10" t="s">
        <v>169</v>
      </c>
      <c r="E83" s="16" t="s">
        <v>256</v>
      </c>
      <c r="F83" s="38">
        <v>0</v>
      </c>
      <c r="G83" s="28" t="s">
        <v>87</v>
      </c>
      <c r="H83" s="12">
        <v>0</v>
      </c>
      <c r="I83" s="7">
        <f t="shared" si="1"/>
        <v>0</v>
      </c>
      <c r="J83" s="12">
        <v>0</v>
      </c>
      <c r="K83" s="11">
        <v>0</v>
      </c>
      <c r="L83" s="11">
        <v>0</v>
      </c>
      <c r="M83" s="66">
        <v>0</v>
      </c>
      <c r="N83" s="15">
        <v>0</v>
      </c>
      <c r="O83" s="12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25">
      <c r="A84" s="23" t="s">
        <v>79</v>
      </c>
      <c r="B84" s="23" t="s">
        <v>210</v>
      </c>
      <c r="C84" s="38" t="s">
        <v>297</v>
      </c>
      <c r="D84" s="23" t="s">
        <v>169</v>
      </c>
      <c r="E84" s="16" t="s">
        <v>256</v>
      </c>
      <c r="F84" s="49">
        <v>0</v>
      </c>
      <c r="G84" s="32" t="s">
        <v>87</v>
      </c>
      <c r="H84" s="25">
        <v>0</v>
      </c>
      <c r="I84" s="24">
        <f t="shared" si="1"/>
        <v>0</v>
      </c>
      <c r="J84" s="25">
        <v>0</v>
      </c>
      <c r="K84" s="18">
        <v>0</v>
      </c>
      <c r="L84" s="18">
        <v>0</v>
      </c>
      <c r="M84" s="64">
        <v>0</v>
      </c>
      <c r="N84" s="24">
        <v>0</v>
      </c>
      <c r="O84" s="25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</row>
    <row r="85" spans="1:30" x14ac:dyDescent="0.25">
      <c r="A85" s="26" t="s">
        <v>230</v>
      </c>
      <c r="B85" s="26" t="s">
        <v>216</v>
      </c>
      <c r="C85" s="46">
        <v>0</v>
      </c>
      <c r="D85" s="26" t="s">
        <v>222</v>
      </c>
      <c r="E85" s="26" t="s">
        <v>260</v>
      </c>
      <c r="F85" s="46">
        <v>0</v>
      </c>
      <c r="G85" s="33" t="s">
        <v>215</v>
      </c>
      <c r="H85" s="22">
        <v>1</v>
      </c>
      <c r="I85" s="7">
        <f t="shared" si="1"/>
        <v>1</v>
      </c>
      <c r="J85" s="22">
        <v>1</v>
      </c>
      <c r="K85" s="20">
        <v>1</v>
      </c>
      <c r="L85" s="20">
        <v>0</v>
      </c>
      <c r="M85" s="65">
        <v>0</v>
      </c>
      <c r="N85" s="21">
        <v>0</v>
      </c>
      <c r="O85" s="22">
        <v>1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</row>
    <row r="86" spans="1:30" x14ac:dyDescent="0.25">
      <c r="A86" s="14" t="s">
        <v>231</v>
      </c>
      <c r="B86" s="14" t="s">
        <v>217</v>
      </c>
      <c r="C86" s="47">
        <v>0</v>
      </c>
      <c r="D86" s="14" t="s">
        <v>222</v>
      </c>
      <c r="E86" s="14" t="s">
        <v>260</v>
      </c>
      <c r="F86" s="47">
        <v>0</v>
      </c>
      <c r="G86" s="29" t="s">
        <v>215</v>
      </c>
      <c r="H86" s="12">
        <v>1</v>
      </c>
      <c r="I86" s="7">
        <f t="shared" si="1"/>
        <v>1</v>
      </c>
      <c r="J86" s="12">
        <v>1</v>
      </c>
      <c r="K86" s="11">
        <v>0</v>
      </c>
      <c r="L86" s="11">
        <v>0</v>
      </c>
      <c r="M86" s="66">
        <v>0</v>
      </c>
      <c r="N86" s="15">
        <v>0</v>
      </c>
      <c r="O86" s="12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25">
      <c r="A87" s="14" t="s">
        <v>232</v>
      </c>
      <c r="B87" s="14" t="s">
        <v>218</v>
      </c>
      <c r="C87" s="47">
        <v>0</v>
      </c>
      <c r="D87" s="14" t="s">
        <v>222</v>
      </c>
      <c r="E87" s="14" t="s">
        <v>260</v>
      </c>
      <c r="F87" s="47">
        <v>0</v>
      </c>
      <c r="G87" s="29" t="s">
        <v>215</v>
      </c>
      <c r="H87" s="12">
        <v>1</v>
      </c>
      <c r="I87" s="7">
        <f t="shared" si="1"/>
        <v>1</v>
      </c>
      <c r="J87" s="12">
        <v>1</v>
      </c>
      <c r="K87" s="11">
        <v>0</v>
      </c>
      <c r="L87" s="11">
        <v>0</v>
      </c>
      <c r="M87" s="66">
        <v>0</v>
      </c>
      <c r="N87" s="15">
        <v>0</v>
      </c>
      <c r="O87" s="12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25">
      <c r="A88" s="14" t="s">
        <v>233</v>
      </c>
      <c r="B88" s="14" t="s">
        <v>219</v>
      </c>
      <c r="C88" s="47">
        <v>0</v>
      </c>
      <c r="D88" s="14" t="s">
        <v>236</v>
      </c>
      <c r="E88" s="14" t="s">
        <v>256</v>
      </c>
      <c r="F88" s="47">
        <v>0</v>
      </c>
      <c r="G88" s="29" t="s">
        <v>215</v>
      </c>
      <c r="H88" s="12">
        <v>1</v>
      </c>
      <c r="I88" s="7">
        <f t="shared" si="1"/>
        <v>1</v>
      </c>
      <c r="J88" s="12">
        <v>1</v>
      </c>
      <c r="K88" s="11">
        <v>0</v>
      </c>
      <c r="L88" s="11">
        <v>0</v>
      </c>
      <c r="M88" s="66">
        <v>0</v>
      </c>
      <c r="N88" s="15">
        <v>0</v>
      </c>
      <c r="O88" s="12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25">
      <c r="A89" s="14" t="s">
        <v>234</v>
      </c>
      <c r="B89" s="14" t="s">
        <v>220</v>
      </c>
      <c r="C89" s="47">
        <v>0</v>
      </c>
      <c r="D89" s="14" t="s">
        <v>236</v>
      </c>
      <c r="E89" s="14" t="s">
        <v>256</v>
      </c>
      <c r="F89" s="47">
        <v>0</v>
      </c>
      <c r="G89" s="29" t="s">
        <v>215</v>
      </c>
      <c r="H89" s="12">
        <v>1</v>
      </c>
      <c r="I89" s="7">
        <f t="shared" si="1"/>
        <v>1</v>
      </c>
      <c r="J89" s="12">
        <v>1</v>
      </c>
      <c r="K89" s="11">
        <v>0</v>
      </c>
      <c r="L89" s="11">
        <v>0</v>
      </c>
      <c r="M89" s="66">
        <v>0</v>
      </c>
      <c r="N89" s="15">
        <v>0</v>
      </c>
      <c r="O89" s="12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25">
      <c r="A90" s="14" t="s">
        <v>235</v>
      </c>
      <c r="B90" s="14" t="s">
        <v>221</v>
      </c>
      <c r="C90" s="47">
        <v>0</v>
      </c>
      <c r="D90" s="14" t="s">
        <v>236</v>
      </c>
      <c r="E90" s="14" t="s">
        <v>256</v>
      </c>
      <c r="F90" s="47">
        <v>0</v>
      </c>
      <c r="G90" s="29" t="s">
        <v>215</v>
      </c>
      <c r="H90" s="12">
        <v>1</v>
      </c>
      <c r="I90" s="24">
        <f t="shared" si="1"/>
        <v>1</v>
      </c>
      <c r="J90" s="12">
        <v>1</v>
      </c>
      <c r="K90" s="11">
        <v>0</v>
      </c>
      <c r="L90" s="11">
        <v>0</v>
      </c>
      <c r="M90" s="66">
        <v>0</v>
      </c>
      <c r="N90" s="15">
        <v>0</v>
      </c>
      <c r="O90" s="12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25">
      <c r="A91" s="19" t="s">
        <v>67</v>
      </c>
      <c r="B91" s="19" t="s">
        <v>211</v>
      </c>
      <c r="C91" s="37" t="s">
        <v>297</v>
      </c>
      <c r="D91" s="19" t="s">
        <v>118</v>
      </c>
      <c r="E91" s="19" t="s">
        <v>256</v>
      </c>
      <c r="F91" s="37">
        <v>0</v>
      </c>
      <c r="G91" s="31" t="s">
        <v>307</v>
      </c>
      <c r="H91" s="22">
        <v>1</v>
      </c>
      <c r="I91" s="7">
        <f t="shared" si="1"/>
        <v>1</v>
      </c>
      <c r="J91" s="22">
        <v>1</v>
      </c>
      <c r="K91" s="20">
        <v>0</v>
      </c>
      <c r="L91" s="20">
        <v>0</v>
      </c>
      <c r="M91" s="65">
        <v>0</v>
      </c>
      <c r="N91" s="21">
        <v>0</v>
      </c>
      <c r="O91" s="22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</row>
    <row r="92" spans="1:30" x14ac:dyDescent="0.25">
      <c r="A92" s="10" t="s">
        <v>68</v>
      </c>
      <c r="B92" s="10" t="s">
        <v>212</v>
      </c>
      <c r="C92" s="38" t="s">
        <v>297</v>
      </c>
      <c r="D92" s="10" t="s">
        <v>118</v>
      </c>
      <c r="E92" s="16" t="s">
        <v>256</v>
      </c>
      <c r="F92" s="38">
        <v>0</v>
      </c>
      <c r="G92" s="28" t="s">
        <v>307</v>
      </c>
      <c r="H92" s="12">
        <v>1</v>
      </c>
      <c r="I92" s="7">
        <f t="shared" si="1"/>
        <v>1</v>
      </c>
      <c r="J92" s="12">
        <v>1</v>
      </c>
      <c r="K92" s="11">
        <v>0</v>
      </c>
      <c r="L92" s="11">
        <v>0</v>
      </c>
      <c r="M92" s="66">
        <v>0</v>
      </c>
      <c r="N92" s="15">
        <v>0</v>
      </c>
      <c r="O92" s="12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25">
      <c r="A93" s="10"/>
      <c r="B93" s="10" t="s">
        <v>308</v>
      </c>
      <c r="C93" s="38" t="s">
        <v>297</v>
      </c>
      <c r="D93" s="10" t="s">
        <v>140</v>
      </c>
      <c r="E93" s="16" t="s">
        <v>256</v>
      </c>
      <c r="F93" s="38">
        <v>0</v>
      </c>
      <c r="G93" s="28" t="s">
        <v>307</v>
      </c>
      <c r="H93" s="12">
        <v>1</v>
      </c>
      <c r="I93" s="7">
        <f t="shared" si="1"/>
        <v>1</v>
      </c>
      <c r="J93" s="12">
        <v>1</v>
      </c>
      <c r="K93" s="11">
        <v>0</v>
      </c>
      <c r="L93" s="11">
        <v>0</v>
      </c>
      <c r="M93" s="66">
        <v>0</v>
      </c>
      <c r="N93" s="15">
        <v>0</v>
      </c>
      <c r="O93" s="12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25">
      <c r="A94" s="10"/>
      <c r="B94" s="10" t="s">
        <v>309</v>
      </c>
      <c r="C94" s="38" t="s">
        <v>297</v>
      </c>
      <c r="D94" s="10" t="s">
        <v>118</v>
      </c>
      <c r="E94" s="16" t="s">
        <v>256</v>
      </c>
      <c r="F94" s="38">
        <v>0</v>
      </c>
      <c r="G94" s="28" t="s">
        <v>307</v>
      </c>
      <c r="H94" s="12">
        <v>1</v>
      </c>
      <c r="I94" s="7">
        <f t="shared" si="1"/>
        <v>1</v>
      </c>
      <c r="J94" s="12">
        <v>1</v>
      </c>
      <c r="K94" s="11">
        <v>0</v>
      </c>
      <c r="L94" s="11">
        <v>0</v>
      </c>
      <c r="M94" s="66">
        <v>0</v>
      </c>
      <c r="N94" s="15">
        <v>0</v>
      </c>
      <c r="O94" s="12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25">
      <c r="A95" s="10" t="s">
        <v>69</v>
      </c>
      <c r="B95" s="10" t="s">
        <v>310</v>
      </c>
      <c r="C95" s="38">
        <v>-1</v>
      </c>
      <c r="D95" s="10" t="s">
        <v>118</v>
      </c>
      <c r="E95" s="16" t="s">
        <v>256</v>
      </c>
      <c r="F95" s="38">
        <v>0</v>
      </c>
      <c r="G95" s="28" t="s">
        <v>307</v>
      </c>
      <c r="H95" s="12">
        <v>1</v>
      </c>
      <c r="I95" s="7">
        <f t="shared" si="1"/>
        <v>1</v>
      </c>
      <c r="J95" s="12">
        <v>1</v>
      </c>
      <c r="K95" s="11">
        <v>0</v>
      </c>
      <c r="L95" s="11">
        <v>0</v>
      </c>
      <c r="M95" s="66">
        <v>0</v>
      </c>
      <c r="N95" s="15">
        <v>0</v>
      </c>
      <c r="O95" s="12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</row>
    <row r="96" spans="1:30" x14ac:dyDescent="0.25">
      <c r="A96" s="10" t="s">
        <v>225</v>
      </c>
      <c r="B96" s="10" t="s">
        <v>223</v>
      </c>
      <c r="C96" s="38" t="s">
        <v>297</v>
      </c>
      <c r="D96" s="10" t="s">
        <v>169</v>
      </c>
      <c r="E96" s="16" t="s">
        <v>256</v>
      </c>
      <c r="F96" s="38">
        <v>0</v>
      </c>
      <c r="G96" s="28" t="s">
        <v>307</v>
      </c>
      <c r="H96" s="12">
        <v>1</v>
      </c>
      <c r="I96" s="7">
        <f t="shared" si="1"/>
        <v>1</v>
      </c>
      <c r="J96" s="12">
        <v>1</v>
      </c>
      <c r="K96" s="11">
        <v>1</v>
      </c>
      <c r="L96" s="11">
        <v>0</v>
      </c>
      <c r="M96" s="66">
        <v>0</v>
      </c>
      <c r="N96" s="15">
        <v>0</v>
      </c>
      <c r="O96" s="12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1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25">
      <c r="A97" s="10" t="s">
        <v>226</v>
      </c>
      <c r="B97" s="10" t="s">
        <v>224</v>
      </c>
      <c r="C97" s="38" t="s">
        <v>297</v>
      </c>
      <c r="D97" s="10" t="s">
        <v>169</v>
      </c>
      <c r="E97" s="10" t="s">
        <v>256</v>
      </c>
      <c r="F97" s="38">
        <v>0</v>
      </c>
      <c r="G97" s="28" t="s">
        <v>307</v>
      </c>
      <c r="H97" s="12">
        <v>1</v>
      </c>
      <c r="I97" s="7">
        <f t="shared" si="1"/>
        <v>1</v>
      </c>
      <c r="J97" s="12">
        <v>1</v>
      </c>
      <c r="K97" s="11">
        <v>1</v>
      </c>
      <c r="L97" s="11">
        <v>0</v>
      </c>
      <c r="M97" s="66">
        <v>0</v>
      </c>
      <c r="N97" s="15">
        <v>0</v>
      </c>
      <c r="O97" s="12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1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</sheetData>
  <conditionalFormatting sqref="J37:J40 J32:K32 J2:K11 N2:P11 J14:K14 J16:K16 O18 J17:L17 J15:L15 J12:L13 J19:L20 O21:O23 V2:V11 AD2:AD22 AA2:AB11 K95:L97 J31:L31 O29:Q30 J41:L48 J33:L36 S36:Y41 S49:X53 Z41:AD41 Z36:AD36 S12:AB22 S33:AD35 S42:AD48 S24:AB28 S32:AB32 S29:AD31 Z37:AB40 Z49:AB53 O33:Q36 O41:Q48 N31:Q31 N19:O20 N12:O17 O54:Q55 N33 N35 N37 N39 N41 N43 N45 N47 N49 N51 N53 N55 J91:K93 S54:AD97 N56:Q97 J54:L90 K94 J94:J97">
    <cfRule type="cellIs" dxfId="209" priority="231" operator="equal">
      <formula>1</formula>
    </cfRule>
    <cfRule type="cellIs" dxfId="208" priority="232" operator="equal">
      <formula>0</formula>
    </cfRule>
  </conditionalFormatting>
  <conditionalFormatting sqref="K37:K40 L32 L2:L11 L14 L16 L91:L94">
    <cfRule type="cellIs" dxfId="207" priority="229" operator="equal">
      <formula>1</formula>
    </cfRule>
    <cfRule type="cellIs" dxfId="206" priority="230" operator="equal">
      <formula>0</formula>
    </cfRule>
  </conditionalFormatting>
  <conditionalFormatting sqref="J18:K18 N18">
    <cfRule type="cellIs" dxfId="205" priority="227" operator="equal">
      <formula>1</formula>
    </cfRule>
    <cfRule type="cellIs" dxfId="204" priority="228" operator="equal">
      <formula>0</formula>
    </cfRule>
  </conditionalFormatting>
  <conditionalFormatting sqref="L18">
    <cfRule type="cellIs" dxfId="203" priority="225" operator="equal">
      <formula>1</formula>
    </cfRule>
    <cfRule type="cellIs" dxfId="202" priority="226" operator="equal">
      <formula>0</formula>
    </cfRule>
  </conditionalFormatting>
  <conditionalFormatting sqref="J21:K21 N21">
    <cfRule type="cellIs" dxfId="201" priority="223" operator="equal">
      <formula>1</formula>
    </cfRule>
    <cfRule type="cellIs" dxfId="200" priority="224" operator="equal">
      <formula>0</formula>
    </cfRule>
  </conditionalFormatting>
  <conditionalFormatting sqref="L21">
    <cfRule type="cellIs" dxfId="199" priority="221" operator="equal">
      <formula>1</formula>
    </cfRule>
    <cfRule type="cellIs" dxfId="198" priority="222" operator="equal">
      <formula>0</formula>
    </cfRule>
  </conditionalFormatting>
  <conditionalFormatting sqref="J22:K22 N22">
    <cfRule type="cellIs" dxfId="197" priority="219" operator="equal">
      <formula>1</formula>
    </cfRule>
    <cfRule type="cellIs" dxfId="196" priority="220" operator="equal">
      <formula>0</formula>
    </cfRule>
  </conditionalFormatting>
  <conditionalFormatting sqref="L22">
    <cfRule type="cellIs" dxfId="195" priority="217" operator="equal">
      <formula>1</formula>
    </cfRule>
    <cfRule type="cellIs" dxfId="194" priority="218" operator="equal">
      <formula>0</formula>
    </cfRule>
  </conditionalFormatting>
  <conditionalFormatting sqref="J23:K23 N23">
    <cfRule type="cellIs" dxfId="193" priority="215" operator="equal">
      <formula>1</formula>
    </cfRule>
    <cfRule type="cellIs" dxfId="192" priority="216" operator="equal">
      <formula>0</formula>
    </cfRule>
  </conditionalFormatting>
  <conditionalFormatting sqref="L23">
    <cfRule type="cellIs" dxfId="191" priority="213" operator="equal">
      <formula>1</formula>
    </cfRule>
    <cfRule type="cellIs" dxfId="190" priority="214" operator="equal">
      <formula>0</formula>
    </cfRule>
  </conditionalFormatting>
  <conditionalFormatting sqref="J24:K24 N24">
    <cfRule type="cellIs" dxfId="189" priority="211" operator="equal">
      <formula>1</formula>
    </cfRule>
    <cfRule type="cellIs" dxfId="188" priority="212" operator="equal">
      <formula>0</formula>
    </cfRule>
  </conditionalFormatting>
  <conditionalFormatting sqref="L24">
    <cfRule type="cellIs" dxfId="187" priority="209" operator="equal">
      <formula>1</formula>
    </cfRule>
    <cfRule type="cellIs" dxfId="186" priority="210" operator="equal">
      <formula>0</formula>
    </cfRule>
  </conditionalFormatting>
  <conditionalFormatting sqref="J25:K25 N25">
    <cfRule type="cellIs" dxfId="185" priority="207" operator="equal">
      <formula>1</formula>
    </cfRule>
    <cfRule type="cellIs" dxfId="184" priority="208" operator="equal">
      <formula>0</formula>
    </cfRule>
  </conditionalFormatting>
  <conditionalFormatting sqref="L25">
    <cfRule type="cellIs" dxfId="183" priority="205" operator="equal">
      <formula>1</formula>
    </cfRule>
    <cfRule type="cellIs" dxfId="182" priority="206" operator="equal">
      <formula>0</formula>
    </cfRule>
  </conditionalFormatting>
  <conditionalFormatting sqref="J28:K28 N28">
    <cfRule type="cellIs" dxfId="181" priority="203" operator="equal">
      <formula>1</formula>
    </cfRule>
    <cfRule type="cellIs" dxfId="180" priority="204" operator="equal">
      <formula>0</formula>
    </cfRule>
  </conditionalFormatting>
  <conditionalFormatting sqref="L28">
    <cfRule type="cellIs" dxfId="179" priority="201" operator="equal">
      <formula>1</formula>
    </cfRule>
    <cfRule type="cellIs" dxfId="178" priority="202" operator="equal">
      <formula>0</formula>
    </cfRule>
  </conditionalFormatting>
  <conditionalFormatting sqref="J29:K29 N29">
    <cfRule type="cellIs" dxfId="177" priority="199" operator="equal">
      <formula>1</formula>
    </cfRule>
    <cfRule type="cellIs" dxfId="176" priority="200" operator="equal">
      <formula>0</formula>
    </cfRule>
  </conditionalFormatting>
  <conditionalFormatting sqref="L29">
    <cfRule type="cellIs" dxfId="175" priority="197" operator="equal">
      <formula>1</formula>
    </cfRule>
    <cfRule type="cellIs" dxfId="174" priority="198" operator="equal">
      <formula>0</formula>
    </cfRule>
  </conditionalFormatting>
  <conditionalFormatting sqref="J30:K30 N30 N32 N34 N36 N38 N40 N42 N44 N46 N48 N50 N52 N54">
    <cfRule type="cellIs" dxfId="173" priority="195" operator="equal">
      <formula>1</formula>
    </cfRule>
    <cfRule type="cellIs" dxfId="172" priority="196" operator="equal">
      <formula>0</formula>
    </cfRule>
  </conditionalFormatting>
  <conditionalFormatting sqref="L30">
    <cfRule type="cellIs" dxfId="171" priority="193" operator="equal">
      <formula>1</formula>
    </cfRule>
    <cfRule type="cellIs" dxfId="170" priority="194" operator="equal">
      <formula>0</formula>
    </cfRule>
  </conditionalFormatting>
  <conditionalFormatting sqref="L37:L40">
    <cfRule type="cellIs" dxfId="169" priority="191" operator="equal">
      <formula>1</formula>
    </cfRule>
    <cfRule type="cellIs" dxfId="168" priority="192" operator="equal">
      <formula>0</formula>
    </cfRule>
  </conditionalFormatting>
  <conditionalFormatting sqref="J49:J53">
    <cfRule type="cellIs" dxfId="167" priority="189" operator="equal">
      <formula>1</formula>
    </cfRule>
    <cfRule type="cellIs" dxfId="166" priority="190" operator="equal">
      <formula>0</formula>
    </cfRule>
  </conditionalFormatting>
  <conditionalFormatting sqref="K49:K53">
    <cfRule type="cellIs" dxfId="165" priority="187" operator="equal">
      <formula>1</formula>
    </cfRule>
    <cfRule type="cellIs" dxfId="164" priority="188" operator="equal">
      <formula>0</formula>
    </cfRule>
  </conditionalFormatting>
  <conditionalFormatting sqref="L49:L53">
    <cfRule type="cellIs" dxfId="163" priority="185" operator="equal">
      <formula>1</formula>
    </cfRule>
    <cfRule type="cellIs" dxfId="162" priority="186" operator="equal">
      <formula>0</formula>
    </cfRule>
  </conditionalFormatting>
  <conditionalFormatting sqref="T23 V23 X23 AA23 AD23 P12:P23 Q13:Q22">
    <cfRule type="cellIs" dxfId="161" priority="183" operator="equal">
      <formula>1</formula>
    </cfRule>
    <cfRule type="cellIs" dxfId="160" priority="184" operator="equal">
      <formula>0</formula>
    </cfRule>
  </conditionalFormatting>
  <conditionalFormatting sqref="Q12 U23 W23 Y23:Z23 AB23 Q23 S23">
    <cfRule type="cellIs" dxfId="159" priority="181" operator="equal">
      <formula>1</formula>
    </cfRule>
    <cfRule type="cellIs" dxfId="158" priority="182" operator="equal">
      <formula>0</formula>
    </cfRule>
  </conditionalFormatting>
  <conditionalFormatting sqref="Q2:Q11">
    <cfRule type="cellIs" dxfId="157" priority="179" operator="equal">
      <formula>1</formula>
    </cfRule>
    <cfRule type="cellIs" dxfId="156" priority="180" operator="equal">
      <formula>0</formula>
    </cfRule>
  </conditionalFormatting>
  <conditionalFormatting sqref="S2:S11">
    <cfRule type="cellIs" dxfId="155" priority="177" operator="equal">
      <formula>1</formula>
    </cfRule>
    <cfRule type="cellIs" dxfId="154" priority="178" operator="equal">
      <formula>0</formula>
    </cfRule>
  </conditionalFormatting>
  <conditionalFormatting sqref="Z2:Z11">
    <cfRule type="cellIs" dxfId="153" priority="161" operator="equal">
      <formula>1</formula>
    </cfRule>
    <cfRule type="cellIs" dxfId="152" priority="162" operator="equal">
      <formula>0</formula>
    </cfRule>
  </conditionalFormatting>
  <conditionalFormatting sqref="T2:T11">
    <cfRule type="cellIs" dxfId="151" priority="173" operator="equal">
      <formula>1</formula>
    </cfRule>
    <cfRule type="cellIs" dxfId="150" priority="174" operator="equal">
      <formula>0</formula>
    </cfRule>
  </conditionalFormatting>
  <conditionalFormatting sqref="U2:U11">
    <cfRule type="cellIs" dxfId="149" priority="171" operator="equal">
      <formula>1</formula>
    </cfRule>
    <cfRule type="cellIs" dxfId="148" priority="172" operator="equal">
      <formula>0</formula>
    </cfRule>
  </conditionalFormatting>
  <conditionalFormatting sqref="X2:X11">
    <cfRule type="cellIs" dxfId="147" priority="159" operator="equal">
      <formula>1</formula>
    </cfRule>
    <cfRule type="cellIs" dxfId="146" priority="160" operator="equal">
      <formula>0</formula>
    </cfRule>
  </conditionalFormatting>
  <conditionalFormatting sqref="W2:W11">
    <cfRule type="cellIs" dxfId="145" priority="167" operator="equal">
      <formula>1</formula>
    </cfRule>
    <cfRule type="cellIs" dxfId="144" priority="168" operator="equal">
      <formula>0</formula>
    </cfRule>
  </conditionalFormatting>
  <conditionalFormatting sqref="X2:X11">
    <cfRule type="cellIs" dxfId="143" priority="165" operator="equal">
      <formula>1</formula>
    </cfRule>
    <cfRule type="cellIs" dxfId="142" priority="166" operator="equal">
      <formula>0</formula>
    </cfRule>
  </conditionalFormatting>
  <conditionalFormatting sqref="P28:Q28">
    <cfRule type="cellIs" dxfId="141" priority="147" operator="equal">
      <formula>1</formula>
    </cfRule>
    <cfRule type="cellIs" dxfId="140" priority="148" operator="equal">
      <formula>0</formula>
    </cfRule>
  </conditionalFormatting>
  <conditionalFormatting sqref="P24:Q25">
    <cfRule type="cellIs" dxfId="139" priority="151" operator="equal">
      <formula>1</formula>
    </cfRule>
    <cfRule type="cellIs" dxfId="138" priority="152" operator="equal">
      <formula>0</formula>
    </cfRule>
  </conditionalFormatting>
  <conditionalFormatting sqref="W2:W11">
    <cfRule type="cellIs" dxfId="137" priority="157" operator="equal">
      <formula>1</formula>
    </cfRule>
    <cfRule type="cellIs" dxfId="136" priority="158" operator="equal">
      <formula>0</formula>
    </cfRule>
  </conditionalFormatting>
  <conditionalFormatting sqref="Y2:Y11">
    <cfRule type="cellIs" dxfId="135" priority="155" operator="equal">
      <formula>1</formula>
    </cfRule>
    <cfRule type="cellIs" dxfId="134" priority="156" operator="equal">
      <formula>0</formula>
    </cfRule>
  </conditionalFormatting>
  <conditionalFormatting sqref="P27:Q27">
    <cfRule type="cellIs" dxfId="133" priority="139" operator="equal">
      <formula>1</formula>
    </cfRule>
    <cfRule type="cellIs" dxfId="132" priority="140" operator="equal">
      <formula>0</formula>
    </cfRule>
  </conditionalFormatting>
  <conditionalFormatting sqref="P26:Q26">
    <cfRule type="cellIs" dxfId="131" priority="131" operator="equal">
      <formula>1</formula>
    </cfRule>
    <cfRule type="cellIs" dxfId="130" priority="132" operator="equal">
      <formula>0</formula>
    </cfRule>
  </conditionalFormatting>
  <conditionalFormatting sqref="O24:O25 AD24:AD25">
    <cfRule type="cellIs" dxfId="129" priority="153" operator="equal">
      <formula>1</formula>
    </cfRule>
    <cfRule type="cellIs" dxfId="128" priority="154" operator="equal">
      <formula>0</formula>
    </cfRule>
  </conditionalFormatting>
  <conditionalFormatting sqref="O28 AD28">
    <cfRule type="cellIs" dxfId="127" priority="149" operator="equal">
      <formula>1</formula>
    </cfRule>
    <cfRule type="cellIs" dxfId="126" priority="150" operator="equal">
      <formula>0</formula>
    </cfRule>
  </conditionalFormatting>
  <conditionalFormatting sqref="AC26">
    <cfRule type="cellIs" dxfId="125" priority="119" operator="equal">
      <formula>1</formula>
    </cfRule>
    <cfRule type="cellIs" dxfId="124" priority="120" operator="equal">
      <formula>0</formula>
    </cfRule>
  </conditionalFormatting>
  <conditionalFormatting sqref="O26 AD26">
    <cfRule type="cellIs" dxfId="123" priority="133" operator="equal">
      <formula>1</formula>
    </cfRule>
    <cfRule type="cellIs" dxfId="122" priority="134" operator="equal">
      <formula>0</formula>
    </cfRule>
  </conditionalFormatting>
  <conditionalFormatting sqref="O27 AD27">
    <cfRule type="cellIs" dxfId="121" priority="141" operator="equal">
      <formula>1</formula>
    </cfRule>
    <cfRule type="cellIs" dxfId="120" priority="142" operator="equal">
      <formula>0</formula>
    </cfRule>
  </conditionalFormatting>
  <conditionalFormatting sqref="J26:K27 N26:N27">
    <cfRule type="cellIs" dxfId="119" priority="137" operator="equal">
      <formula>1</formula>
    </cfRule>
    <cfRule type="cellIs" dxfId="118" priority="138" operator="equal">
      <formula>0</formula>
    </cfRule>
  </conditionalFormatting>
  <conditionalFormatting sqref="L26:L27">
    <cfRule type="cellIs" dxfId="117" priority="135" operator="equal">
      <formula>1</formula>
    </cfRule>
    <cfRule type="cellIs" dxfId="116" priority="136" operator="equal">
      <formula>0</formula>
    </cfRule>
  </conditionalFormatting>
  <conditionalFormatting sqref="AC2:AC22">
    <cfRule type="cellIs" dxfId="115" priority="129" operator="equal">
      <formula>1</formula>
    </cfRule>
    <cfRule type="cellIs" dxfId="114" priority="130" operator="equal">
      <formula>0</formula>
    </cfRule>
  </conditionalFormatting>
  <conditionalFormatting sqref="AC23">
    <cfRule type="cellIs" dxfId="113" priority="127" operator="equal">
      <formula>1</formula>
    </cfRule>
    <cfRule type="cellIs" dxfId="112" priority="128" operator="equal">
      <formula>0</formula>
    </cfRule>
  </conditionalFormatting>
  <conditionalFormatting sqref="AC24:AC25">
    <cfRule type="cellIs" dxfId="111" priority="125" operator="equal">
      <formula>1</formula>
    </cfRule>
    <cfRule type="cellIs" dxfId="110" priority="126" operator="equal">
      <formula>0</formula>
    </cfRule>
  </conditionalFormatting>
  <conditionalFormatting sqref="AC28">
    <cfRule type="cellIs" dxfId="109" priority="123" operator="equal">
      <formula>1</formula>
    </cfRule>
    <cfRule type="cellIs" dxfId="108" priority="124" operator="equal">
      <formula>0</formula>
    </cfRule>
  </conditionalFormatting>
  <conditionalFormatting sqref="AC27">
    <cfRule type="cellIs" dxfId="107" priority="121" operator="equal">
      <formula>1</formula>
    </cfRule>
    <cfRule type="cellIs" dxfId="106" priority="122" operator="equal">
      <formula>0</formula>
    </cfRule>
  </conditionalFormatting>
  <conditionalFormatting sqref="P32:Q32">
    <cfRule type="cellIs" dxfId="105" priority="115" operator="equal">
      <formula>1</formula>
    </cfRule>
    <cfRule type="cellIs" dxfId="104" priority="116" operator="equal">
      <formula>0</formula>
    </cfRule>
  </conditionalFormatting>
  <conditionalFormatting sqref="AC32">
    <cfRule type="cellIs" dxfId="103" priority="113" operator="equal">
      <formula>1</formula>
    </cfRule>
    <cfRule type="cellIs" dxfId="102" priority="114" operator="equal">
      <formula>0</formula>
    </cfRule>
  </conditionalFormatting>
  <conditionalFormatting sqref="O32 AD32">
    <cfRule type="cellIs" dxfId="101" priority="117" operator="equal">
      <formula>1</formula>
    </cfRule>
    <cfRule type="cellIs" dxfId="100" priority="118" operator="equal">
      <formula>0</formula>
    </cfRule>
  </conditionalFormatting>
  <conditionalFormatting sqref="P37:Q40">
    <cfRule type="cellIs" dxfId="99" priority="109" operator="equal">
      <formula>1</formula>
    </cfRule>
    <cfRule type="cellIs" dxfId="98" priority="110" operator="equal">
      <formula>0</formula>
    </cfRule>
  </conditionalFormatting>
  <conditionalFormatting sqref="AC37:AC40">
    <cfRule type="cellIs" dxfId="97" priority="107" operator="equal">
      <formula>1</formula>
    </cfRule>
    <cfRule type="cellIs" dxfId="96" priority="108" operator="equal">
      <formula>0</formula>
    </cfRule>
  </conditionalFormatting>
  <conditionalFormatting sqref="AD37:AD40">
    <cfRule type="cellIs" dxfId="95" priority="111" operator="equal">
      <formula>1</formula>
    </cfRule>
    <cfRule type="cellIs" dxfId="94" priority="112" operator="equal">
      <formula>0</formula>
    </cfRule>
  </conditionalFormatting>
  <conditionalFormatting sqref="O37:O40">
    <cfRule type="cellIs" dxfId="93" priority="105" operator="equal">
      <formula>1</formula>
    </cfRule>
    <cfRule type="cellIs" dxfId="92" priority="106" operator="equal">
      <formula>0</formula>
    </cfRule>
  </conditionalFormatting>
  <conditionalFormatting sqref="Y49:Y50">
    <cfRule type="cellIs" dxfId="91" priority="103" operator="equal">
      <formula>1</formula>
    </cfRule>
    <cfRule type="cellIs" dxfId="90" priority="104" operator="equal">
      <formula>0</formula>
    </cfRule>
  </conditionalFormatting>
  <conditionalFormatting sqref="P49:Q50">
    <cfRule type="cellIs" dxfId="89" priority="99" operator="equal">
      <formula>1</formula>
    </cfRule>
    <cfRule type="cellIs" dxfId="88" priority="100" operator="equal">
      <formula>0</formula>
    </cfRule>
  </conditionalFormatting>
  <conditionalFormatting sqref="AC49:AC50">
    <cfRule type="cellIs" dxfId="87" priority="97" operator="equal">
      <formula>1</formula>
    </cfRule>
    <cfRule type="cellIs" dxfId="86" priority="98" operator="equal">
      <formula>0</formula>
    </cfRule>
  </conditionalFormatting>
  <conditionalFormatting sqref="AD49:AD50">
    <cfRule type="cellIs" dxfId="85" priority="101" operator="equal">
      <formula>1</formula>
    </cfRule>
    <cfRule type="cellIs" dxfId="84" priority="102" operator="equal">
      <formula>0</formula>
    </cfRule>
  </conditionalFormatting>
  <conditionalFormatting sqref="O49:O50">
    <cfRule type="cellIs" dxfId="83" priority="95" operator="equal">
      <formula>1</formula>
    </cfRule>
    <cfRule type="cellIs" dxfId="82" priority="96" operator="equal">
      <formula>0</formula>
    </cfRule>
  </conditionalFormatting>
  <conditionalFormatting sqref="Y51:Y53">
    <cfRule type="cellIs" dxfId="81" priority="93" operator="equal">
      <formula>1</formula>
    </cfRule>
    <cfRule type="cellIs" dxfId="80" priority="94" operator="equal">
      <formula>0</formula>
    </cfRule>
  </conditionalFormatting>
  <conditionalFormatting sqref="P51:Q53">
    <cfRule type="cellIs" dxfId="79" priority="89" operator="equal">
      <formula>1</formula>
    </cfRule>
    <cfRule type="cellIs" dxfId="78" priority="90" operator="equal">
      <formula>0</formula>
    </cfRule>
  </conditionalFormatting>
  <conditionalFormatting sqref="AC51:AC53">
    <cfRule type="cellIs" dxfId="77" priority="87" operator="equal">
      <formula>1</formula>
    </cfRule>
    <cfRule type="cellIs" dxfId="76" priority="88" operator="equal">
      <formula>0</formula>
    </cfRule>
  </conditionalFormatting>
  <conditionalFormatting sqref="AD51:AD53">
    <cfRule type="cellIs" dxfId="75" priority="91" operator="equal">
      <formula>1</formula>
    </cfRule>
    <cfRule type="cellIs" dxfId="74" priority="92" operator="equal">
      <formula>0</formula>
    </cfRule>
  </conditionalFormatting>
  <conditionalFormatting sqref="O51:O53">
    <cfRule type="cellIs" dxfId="73" priority="85" operator="equal">
      <formula>1</formula>
    </cfRule>
    <cfRule type="cellIs" dxfId="72" priority="86" operator="equal">
      <formula>0</formula>
    </cfRule>
  </conditionalFormatting>
  <conditionalFormatting sqref="R12:R22 R41:R48 R24:R36 R54:R97">
    <cfRule type="cellIs" dxfId="71" priority="83" operator="equal">
      <formula>1</formula>
    </cfRule>
    <cfRule type="cellIs" dxfId="70" priority="84" operator="equal">
      <formula>0</formula>
    </cfRule>
  </conditionalFormatting>
  <conditionalFormatting sqref="R23">
    <cfRule type="cellIs" dxfId="69" priority="81" operator="equal">
      <formula>1</formula>
    </cfRule>
    <cfRule type="cellIs" dxfId="68" priority="82" operator="equal">
      <formula>0</formula>
    </cfRule>
  </conditionalFormatting>
  <conditionalFormatting sqref="R2:R11">
    <cfRule type="cellIs" dxfId="67" priority="79" operator="equal">
      <formula>1</formula>
    </cfRule>
    <cfRule type="cellIs" dxfId="66" priority="80" operator="equal">
      <formula>0</formula>
    </cfRule>
  </conditionalFormatting>
  <conditionalFormatting sqref="R37:R40">
    <cfRule type="cellIs" dxfId="65" priority="77" operator="equal">
      <formula>1</formula>
    </cfRule>
    <cfRule type="cellIs" dxfId="64" priority="78" operator="equal">
      <formula>0</formula>
    </cfRule>
  </conditionalFormatting>
  <conditionalFormatting sqref="R49:R50">
    <cfRule type="cellIs" dxfId="63" priority="75" operator="equal">
      <formula>1</formula>
    </cfRule>
    <cfRule type="cellIs" dxfId="62" priority="76" operator="equal">
      <formula>0</formula>
    </cfRule>
  </conditionalFormatting>
  <conditionalFormatting sqref="R51:R53">
    <cfRule type="cellIs" dxfId="61" priority="73" operator="equal">
      <formula>1</formula>
    </cfRule>
    <cfRule type="cellIs" dxfId="60" priority="74" operator="equal">
      <formula>0</formula>
    </cfRule>
  </conditionalFormatting>
  <conditionalFormatting sqref="I2:I97">
    <cfRule type="cellIs" dxfId="59" priority="71" operator="equal">
      <formula>1</formula>
    </cfRule>
    <cfRule type="cellIs" dxfId="58" priority="72" operator="equal">
      <formula>0</formula>
    </cfRule>
  </conditionalFormatting>
  <conditionalFormatting sqref="H2:H17 H19:H20 H31:H97">
    <cfRule type="cellIs" dxfId="57" priority="47" operator="equal">
      <formula>1</formula>
    </cfRule>
    <cfRule type="cellIs" dxfId="56" priority="48" operator="equal">
      <formula>0</formula>
    </cfRule>
  </conditionalFormatting>
  <conditionalFormatting sqref="H18">
    <cfRule type="cellIs" dxfId="55" priority="45" operator="equal">
      <formula>1</formula>
    </cfRule>
    <cfRule type="cellIs" dxfId="54" priority="46" operator="equal">
      <formula>0</formula>
    </cfRule>
  </conditionalFormatting>
  <conditionalFormatting sqref="H21">
    <cfRule type="cellIs" dxfId="53" priority="43" operator="equal">
      <formula>1</formula>
    </cfRule>
    <cfRule type="cellIs" dxfId="52" priority="44" operator="equal">
      <formula>0</formula>
    </cfRule>
  </conditionalFormatting>
  <conditionalFormatting sqref="H22">
    <cfRule type="cellIs" dxfId="51" priority="41" operator="equal">
      <formula>1</formula>
    </cfRule>
    <cfRule type="cellIs" dxfId="50" priority="42" operator="equal">
      <formula>0</formula>
    </cfRule>
  </conditionalFormatting>
  <conditionalFormatting sqref="H23">
    <cfRule type="cellIs" dxfId="49" priority="39" operator="equal">
      <formula>1</formula>
    </cfRule>
    <cfRule type="cellIs" dxfId="48" priority="40" operator="equal">
      <formula>0</formula>
    </cfRule>
  </conditionalFormatting>
  <conditionalFormatting sqref="H24">
    <cfRule type="cellIs" dxfId="47" priority="37" operator="equal">
      <formula>1</formula>
    </cfRule>
    <cfRule type="cellIs" dxfId="46" priority="38" operator="equal">
      <formula>0</formula>
    </cfRule>
  </conditionalFormatting>
  <conditionalFormatting sqref="H25">
    <cfRule type="cellIs" dxfId="45" priority="35" operator="equal">
      <formula>1</formula>
    </cfRule>
    <cfRule type="cellIs" dxfId="44" priority="36" operator="equal">
      <formula>0</formula>
    </cfRule>
  </conditionalFormatting>
  <conditionalFormatting sqref="H28">
    <cfRule type="cellIs" dxfId="43" priority="33" operator="equal">
      <formula>1</formula>
    </cfRule>
    <cfRule type="cellIs" dxfId="42" priority="34" operator="equal">
      <formula>0</formula>
    </cfRule>
  </conditionalFormatting>
  <conditionalFormatting sqref="H29">
    <cfRule type="cellIs" dxfId="41" priority="31" operator="equal">
      <formula>1</formula>
    </cfRule>
    <cfRule type="cellIs" dxfId="40" priority="32" operator="equal">
      <formula>0</formula>
    </cfRule>
  </conditionalFormatting>
  <conditionalFormatting sqref="H30">
    <cfRule type="cellIs" dxfId="39" priority="29" operator="equal">
      <formula>1</formula>
    </cfRule>
    <cfRule type="cellIs" dxfId="38" priority="30" operator="equal">
      <formula>0</formula>
    </cfRule>
  </conditionalFormatting>
  <conditionalFormatting sqref="H26:H27">
    <cfRule type="cellIs" dxfId="37" priority="25" operator="equal">
      <formula>1</formula>
    </cfRule>
    <cfRule type="cellIs" dxfId="36" priority="26" operator="equal">
      <formula>0</formula>
    </cfRule>
  </conditionalFormatting>
  <conditionalFormatting sqref="M19:M20 M2:M17 M31:M97">
    <cfRule type="cellIs" dxfId="35" priority="23" operator="equal">
      <formula>1</formula>
    </cfRule>
    <cfRule type="cellIs" dxfId="34" priority="24" operator="equal">
      <formula>0</formula>
    </cfRule>
  </conditionalFormatting>
  <conditionalFormatting sqref="M18">
    <cfRule type="cellIs" dxfId="33" priority="21" operator="equal">
      <formula>1</formula>
    </cfRule>
    <cfRule type="cellIs" dxfId="32" priority="22" operator="equal">
      <formula>0</formula>
    </cfRule>
  </conditionalFormatting>
  <conditionalFormatting sqref="M21">
    <cfRule type="cellIs" dxfId="31" priority="19" operator="equal">
      <formula>1</formula>
    </cfRule>
    <cfRule type="cellIs" dxfId="30" priority="20" operator="equal">
      <formula>0</formula>
    </cfRule>
  </conditionalFormatting>
  <conditionalFormatting sqref="M22">
    <cfRule type="cellIs" dxfId="29" priority="17" operator="equal">
      <formula>1</formula>
    </cfRule>
    <cfRule type="cellIs" dxfId="28" priority="18" operator="equal">
      <formula>0</formula>
    </cfRule>
  </conditionalFormatting>
  <conditionalFormatting sqref="M23">
    <cfRule type="cellIs" dxfId="27" priority="15" operator="equal">
      <formula>1</formula>
    </cfRule>
    <cfRule type="cellIs" dxfId="26" priority="16" operator="equal">
      <formula>0</formula>
    </cfRule>
  </conditionalFormatting>
  <conditionalFormatting sqref="M24">
    <cfRule type="cellIs" dxfId="25" priority="13" operator="equal">
      <formula>1</formula>
    </cfRule>
    <cfRule type="cellIs" dxfId="24" priority="14" operator="equal">
      <formula>0</formula>
    </cfRule>
  </conditionalFormatting>
  <conditionalFormatting sqref="M25">
    <cfRule type="cellIs" dxfId="23" priority="11" operator="equal">
      <formula>1</formula>
    </cfRule>
    <cfRule type="cellIs" dxfId="22" priority="12" operator="equal">
      <formula>0</formula>
    </cfRule>
  </conditionalFormatting>
  <conditionalFormatting sqref="M28">
    <cfRule type="cellIs" dxfId="21" priority="9" operator="equal">
      <formula>1</formula>
    </cfRule>
    <cfRule type="cellIs" dxfId="20" priority="10" operator="equal">
      <formula>0</formula>
    </cfRule>
  </conditionalFormatting>
  <conditionalFormatting sqref="M29">
    <cfRule type="cellIs" dxfId="19" priority="7" operator="equal">
      <formula>1</formula>
    </cfRule>
    <cfRule type="cellIs" dxfId="18" priority="8" operator="equal">
      <formula>0</formula>
    </cfRule>
  </conditionalFormatting>
  <conditionalFormatting sqref="M30">
    <cfRule type="cellIs" dxfId="17" priority="5" operator="equal">
      <formula>1</formula>
    </cfRule>
    <cfRule type="cellIs" dxfId="16" priority="6" operator="equal">
      <formula>0</formula>
    </cfRule>
  </conditionalFormatting>
  <conditionalFormatting sqref="M26:M27">
    <cfRule type="cellIs" dxfId="15" priority="1" operator="equal">
      <formula>1</formula>
    </cfRule>
    <cfRule type="cellIs" dxfId="14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I1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M16" sqref="M16"/>
    </sheetView>
  </sheetViews>
  <sheetFormatPr defaultRowHeight="15" x14ac:dyDescent="0.25"/>
  <cols>
    <col min="1" max="1" width="11.7109375" bestFit="1" customWidth="1"/>
    <col min="2" max="2" width="22" bestFit="1" customWidth="1"/>
    <col min="3" max="3" width="6.7109375" bestFit="1" customWidth="1"/>
    <col min="4" max="4" width="9.140625" bestFit="1" customWidth="1"/>
    <col min="5" max="5" width="13" bestFit="1" customWidth="1"/>
    <col min="6" max="6" width="4" bestFit="1" customWidth="1"/>
    <col min="7" max="8" width="14.42578125" bestFit="1" customWidth="1"/>
    <col min="9" max="9" width="14.42578125" customWidth="1"/>
    <col min="10" max="10" width="14.42578125" bestFit="1" customWidth="1"/>
    <col min="12" max="12" width="11.7109375" bestFit="1" customWidth="1"/>
  </cols>
  <sheetData>
    <row r="1" spans="1:13" x14ac:dyDescent="0.25">
      <c r="A1" s="55" t="s">
        <v>0</v>
      </c>
      <c r="B1" s="56" t="s">
        <v>290</v>
      </c>
      <c r="C1" s="56" t="s">
        <v>120</v>
      </c>
      <c r="D1" s="56" t="s">
        <v>1</v>
      </c>
      <c r="E1" s="56" t="s">
        <v>291</v>
      </c>
      <c r="F1" s="56" t="s">
        <v>277</v>
      </c>
      <c r="G1" s="56" t="s">
        <v>265</v>
      </c>
      <c r="H1" s="56" t="s">
        <v>266</v>
      </c>
      <c r="I1" s="56" t="s">
        <v>267</v>
      </c>
      <c r="J1" s="56" t="s">
        <v>66</v>
      </c>
      <c r="L1" s="61" t="s">
        <v>0</v>
      </c>
      <c r="M1" s="62" t="s">
        <v>299</v>
      </c>
    </row>
    <row r="2" spans="1:13" x14ac:dyDescent="0.25">
      <c r="A2" s="53" t="s">
        <v>268</v>
      </c>
      <c r="B2" s="54" t="s">
        <v>283</v>
      </c>
      <c r="C2" s="54" t="s">
        <v>133</v>
      </c>
      <c r="D2" s="54" t="s">
        <v>25</v>
      </c>
      <c r="E2" s="54" t="s">
        <v>287</v>
      </c>
      <c r="F2" s="6">
        <v>0</v>
      </c>
      <c r="G2" s="54" t="s">
        <v>22</v>
      </c>
      <c r="H2" s="54" t="s">
        <v>26</v>
      </c>
      <c r="I2" s="54" t="s">
        <v>288</v>
      </c>
      <c r="J2" s="21">
        <v>1</v>
      </c>
      <c r="L2" s="51" t="s">
        <v>14</v>
      </c>
      <c r="M2" s="21">
        <f>IF(J15=1,1,0)</f>
        <v>0</v>
      </c>
    </row>
    <row r="3" spans="1:13" x14ac:dyDescent="0.25">
      <c r="A3" s="51" t="s">
        <v>269</v>
      </c>
      <c r="B3" s="14" t="s">
        <v>283</v>
      </c>
      <c r="C3" s="14" t="s">
        <v>133</v>
      </c>
      <c r="D3" s="54" t="s">
        <v>25</v>
      </c>
      <c r="E3" s="14" t="s">
        <v>287</v>
      </c>
      <c r="F3" s="11">
        <v>0</v>
      </c>
      <c r="G3" s="14" t="s">
        <v>22</v>
      </c>
      <c r="H3" s="14" t="s">
        <v>21</v>
      </c>
      <c r="I3" s="14" t="s">
        <v>288</v>
      </c>
      <c r="J3" s="15">
        <v>1</v>
      </c>
      <c r="L3" s="51" t="s">
        <v>18</v>
      </c>
      <c r="M3" s="15">
        <f>IF(OR(J7=1,J8=1),1,0)</f>
        <v>1</v>
      </c>
    </row>
    <row r="4" spans="1:13" x14ac:dyDescent="0.25">
      <c r="A4" s="51" t="s">
        <v>270</v>
      </c>
      <c r="B4" s="14" t="s">
        <v>283</v>
      </c>
      <c r="C4" s="14" t="s">
        <v>133</v>
      </c>
      <c r="D4" s="54" t="s">
        <v>25</v>
      </c>
      <c r="E4" s="14" t="s">
        <v>288</v>
      </c>
      <c r="F4" s="11">
        <v>0</v>
      </c>
      <c r="G4" s="14" t="s">
        <v>26</v>
      </c>
      <c r="H4" s="14" t="s">
        <v>288</v>
      </c>
      <c r="I4" s="14" t="s">
        <v>288</v>
      </c>
      <c r="J4" s="15">
        <v>0</v>
      </c>
      <c r="L4" s="51" t="s">
        <v>17</v>
      </c>
      <c r="M4" s="15">
        <f>IF(OR(J6=1,J12=1),1,0)</f>
        <v>1</v>
      </c>
    </row>
    <row r="5" spans="1:13" x14ac:dyDescent="0.25">
      <c r="A5" s="51" t="s">
        <v>271</v>
      </c>
      <c r="B5" s="14" t="s">
        <v>283</v>
      </c>
      <c r="C5" s="14" t="s">
        <v>133</v>
      </c>
      <c r="D5" s="54" t="s">
        <v>25</v>
      </c>
      <c r="E5" s="14" t="s">
        <v>287</v>
      </c>
      <c r="F5" s="11">
        <v>0</v>
      </c>
      <c r="G5" s="14" t="s">
        <v>21</v>
      </c>
      <c r="H5" s="14" t="s">
        <v>15</v>
      </c>
      <c r="I5" s="14" t="s">
        <v>288</v>
      </c>
      <c r="J5" s="15">
        <v>1</v>
      </c>
      <c r="L5" s="51" t="s">
        <v>26</v>
      </c>
      <c r="M5" s="15">
        <f>IF(OR(J2=1,J4=1,J7=1,J8=1,J9=1,J11=1,J13=1,J15=1),1,0)</f>
        <v>1</v>
      </c>
    </row>
    <row r="6" spans="1:13" x14ac:dyDescent="0.25">
      <c r="A6" s="51" t="s">
        <v>272</v>
      </c>
      <c r="B6" s="14" t="s">
        <v>283</v>
      </c>
      <c r="C6" s="14" t="s">
        <v>133</v>
      </c>
      <c r="D6" s="54" t="s">
        <v>25</v>
      </c>
      <c r="E6" s="14" t="s">
        <v>287</v>
      </c>
      <c r="F6" s="11">
        <v>0</v>
      </c>
      <c r="G6" s="14" t="s">
        <v>22</v>
      </c>
      <c r="H6" s="14" t="s">
        <v>17</v>
      </c>
      <c r="I6" s="14" t="s">
        <v>288</v>
      </c>
      <c r="J6" s="15">
        <v>1</v>
      </c>
      <c r="L6" s="51" t="s">
        <v>16</v>
      </c>
      <c r="M6" s="15">
        <f>IF(OR(J7=1,J9=1,J14=1),1,0)</f>
        <v>1</v>
      </c>
    </row>
    <row r="7" spans="1:13" x14ac:dyDescent="0.25">
      <c r="A7" s="51" t="s">
        <v>273</v>
      </c>
      <c r="B7" s="14" t="s">
        <v>284</v>
      </c>
      <c r="C7" s="14" t="s">
        <v>133</v>
      </c>
      <c r="D7" s="54" t="s">
        <v>25</v>
      </c>
      <c r="E7" s="14" t="s">
        <v>292</v>
      </c>
      <c r="F7" s="11">
        <v>0</v>
      </c>
      <c r="G7" s="14" t="s">
        <v>18</v>
      </c>
      <c r="H7" s="14" t="s">
        <v>16</v>
      </c>
      <c r="I7" s="14" t="s">
        <v>26</v>
      </c>
      <c r="J7" s="15">
        <v>1</v>
      </c>
      <c r="L7" s="51" t="s">
        <v>22</v>
      </c>
      <c r="M7" s="15">
        <f>IF(OR(J2=1,J3=1,J6=1,J10=1,J13=1,J14=1),1,0)</f>
        <v>1</v>
      </c>
    </row>
    <row r="8" spans="1:13" x14ac:dyDescent="0.25">
      <c r="A8" s="51" t="s">
        <v>274</v>
      </c>
      <c r="B8" s="14" t="s">
        <v>284</v>
      </c>
      <c r="C8" s="14" t="s">
        <v>133</v>
      </c>
      <c r="D8" s="54" t="s">
        <v>25</v>
      </c>
      <c r="E8" s="14" t="s">
        <v>287</v>
      </c>
      <c r="F8" s="11">
        <v>0</v>
      </c>
      <c r="G8" s="14" t="s">
        <v>18</v>
      </c>
      <c r="H8" s="14" t="s">
        <v>26</v>
      </c>
      <c r="I8" s="14" t="s">
        <v>288</v>
      </c>
      <c r="J8" s="15">
        <v>1</v>
      </c>
      <c r="L8" s="52" t="s">
        <v>21</v>
      </c>
      <c r="M8" s="24">
        <f>IF(OR(J3=1,J5=1,J10=1),1,0)</f>
        <v>1</v>
      </c>
    </row>
    <row r="9" spans="1:13" x14ac:dyDescent="0.25">
      <c r="A9" s="51" t="s">
        <v>275</v>
      </c>
      <c r="B9" s="14" t="s">
        <v>284</v>
      </c>
      <c r="C9" s="14" t="s">
        <v>133</v>
      </c>
      <c r="D9" s="54" t="s">
        <v>25</v>
      </c>
      <c r="E9" s="14" t="s">
        <v>287</v>
      </c>
      <c r="F9" s="11">
        <v>0</v>
      </c>
      <c r="G9" s="14" t="s">
        <v>16</v>
      </c>
      <c r="H9" s="14" t="s">
        <v>26</v>
      </c>
      <c r="I9" s="14" t="s">
        <v>288</v>
      </c>
      <c r="J9" s="15">
        <v>1</v>
      </c>
    </row>
    <row r="10" spans="1:13" x14ac:dyDescent="0.25">
      <c r="A10" s="51" t="s">
        <v>278</v>
      </c>
      <c r="B10" s="14" t="s">
        <v>285</v>
      </c>
      <c r="C10" s="14" t="s">
        <v>289</v>
      </c>
      <c r="D10" s="54" t="s">
        <v>25</v>
      </c>
      <c r="E10" s="14" t="s">
        <v>287</v>
      </c>
      <c r="F10" s="11">
        <v>1</v>
      </c>
      <c r="G10" s="14" t="s">
        <v>22</v>
      </c>
      <c r="H10" s="14" t="s">
        <v>21</v>
      </c>
      <c r="I10" s="14" t="s">
        <v>288</v>
      </c>
      <c r="J10" s="15">
        <v>0</v>
      </c>
    </row>
    <row r="11" spans="1:13" x14ac:dyDescent="0.25">
      <c r="A11" s="51" t="s">
        <v>279</v>
      </c>
      <c r="B11" s="14" t="s">
        <v>285</v>
      </c>
      <c r="C11" s="14" t="s">
        <v>289</v>
      </c>
      <c r="D11" s="54" t="s">
        <v>25</v>
      </c>
      <c r="E11" s="14" t="s">
        <v>288</v>
      </c>
      <c r="F11" s="11">
        <v>1</v>
      </c>
      <c r="G11" s="14" t="s">
        <v>26</v>
      </c>
      <c r="H11" s="14" t="s">
        <v>288</v>
      </c>
      <c r="I11" s="14" t="s">
        <v>288</v>
      </c>
      <c r="J11" s="15">
        <v>0</v>
      </c>
    </row>
    <row r="12" spans="1:13" x14ac:dyDescent="0.25">
      <c r="A12" s="51" t="s">
        <v>280</v>
      </c>
      <c r="B12" s="14" t="s">
        <v>285</v>
      </c>
      <c r="C12" s="14" t="s">
        <v>289</v>
      </c>
      <c r="D12" s="54" t="s">
        <v>25</v>
      </c>
      <c r="E12" s="14" t="s">
        <v>287</v>
      </c>
      <c r="F12" s="11">
        <v>1</v>
      </c>
      <c r="G12" s="14" t="s">
        <v>17</v>
      </c>
      <c r="H12" s="14" t="s">
        <v>15</v>
      </c>
      <c r="I12" s="14" t="s">
        <v>288</v>
      </c>
      <c r="J12" s="15">
        <v>0</v>
      </c>
    </row>
    <row r="13" spans="1:13" x14ac:dyDescent="0.25">
      <c r="A13" s="51" t="s">
        <v>281</v>
      </c>
      <c r="B13" s="14" t="s">
        <v>285</v>
      </c>
      <c r="C13" s="14" t="s">
        <v>289</v>
      </c>
      <c r="D13" s="54" t="s">
        <v>25</v>
      </c>
      <c r="E13" s="14" t="s">
        <v>287</v>
      </c>
      <c r="F13" s="11">
        <v>1</v>
      </c>
      <c r="G13" s="14" t="s">
        <v>22</v>
      </c>
      <c r="H13" s="14" t="s">
        <v>26</v>
      </c>
      <c r="I13" s="14" t="s">
        <v>288</v>
      </c>
      <c r="J13" s="15">
        <v>0</v>
      </c>
    </row>
    <row r="14" spans="1:13" x14ac:dyDescent="0.25">
      <c r="A14" s="51" t="s">
        <v>282</v>
      </c>
      <c r="B14" s="14" t="s">
        <v>285</v>
      </c>
      <c r="C14" s="14" t="s">
        <v>289</v>
      </c>
      <c r="D14" s="54" t="s">
        <v>25</v>
      </c>
      <c r="E14" s="14" t="s">
        <v>287</v>
      </c>
      <c r="F14" s="11">
        <v>1</v>
      </c>
      <c r="G14" s="14" t="s">
        <v>22</v>
      </c>
      <c r="H14" s="14" t="s">
        <v>16</v>
      </c>
      <c r="I14" s="14" t="s">
        <v>288</v>
      </c>
      <c r="J14" s="15">
        <v>0</v>
      </c>
    </row>
    <row r="15" spans="1:13" x14ac:dyDescent="0.25">
      <c r="A15" s="52" t="s">
        <v>276</v>
      </c>
      <c r="B15" s="17" t="s">
        <v>286</v>
      </c>
      <c r="C15" s="17" t="s">
        <v>133</v>
      </c>
      <c r="D15" s="17" t="s">
        <v>25</v>
      </c>
      <c r="E15" s="17" t="s">
        <v>287</v>
      </c>
      <c r="F15" s="18">
        <v>0</v>
      </c>
      <c r="G15" s="17" t="s">
        <v>14</v>
      </c>
      <c r="H15" s="17" t="s">
        <v>26</v>
      </c>
      <c r="I15" s="17" t="s">
        <v>288</v>
      </c>
      <c r="J15" s="24">
        <v>0</v>
      </c>
    </row>
  </sheetData>
  <conditionalFormatting sqref="F2:F15">
    <cfRule type="cellIs" dxfId="13" priority="5" operator="equal">
      <formula>1</formula>
    </cfRule>
    <cfRule type="cellIs" dxfId="12" priority="6" operator="equal">
      <formula>0</formula>
    </cfRule>
  </conditionalFormatting>
  <conditionalFormatting sqref="J2:J15">
    <cfRule type="cellIs" dxfId="11" priority="3" operator="equal">
      <formula>1</formula>
    </cfRule>
    <cfRule type="cellIs" dxfId="10" priority="4" operator="equal">
      <formula>0</formula>
    </cfRule>
  </conditionalFormatting>
  <conditionalFormatting sqref="M2:M8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101</v>
      </c>
      <c r="B1" s="2"/>
    </row>
    <row r="2" spans="1:2" x14ac:dyDescent="0.25">
      <c r="A2" s="2" t="s">
        <v>299</v>
      </c>
      <c r="B2" s="2" t="s">
        <v>303</v>
      </c>
    </row>
    <row r="3" spans="1:2" x14ac:dyDescent="0.25">
      <c r="A3" s="2" t="s">
        <v>300</v>
      </c>
      <c r="B3" s="2" t="s">
        <v>304</v>
      </c>
    </row>
    <row r="4" spans="1:2" x14ac:dyDescent="0.25">
      <c r="A4" s="2" t="s">
        <v>66</v>
      </c>
      <c r="B4" s="2" t="s">
        <v>97</v>
      </c>
    </row>
    <row r="5" spans="1:2" x14ac:dyDescent="0.25">
      <c r="A5" s="2" t="s">
        <v>2</v>
      </c>
      <c r="B5" s="2" t="s">
        <v>99</v>
      </c>
    </row>
    <row r="6" spans="1:2" x14ac:dyDescent="0.25">
      <c r="A6" s="2" t="s">
        <v>3</v>
      </c>
      <c r="B6" s="2" t="s">
        <v>98</v>
      </c>
    </row>
    <row r="7" spans="1:2" x14ac:dyDescent="0.25">
      <c r="A7" s="2" t="s">
        <v>95</v>
      </c>
      <c r="B7" s="2" t="s">
        <v>100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1" t="s">
        <v>102</v>
      </c>
      <c r="B10" s="2"/>
    </row>
    <row r="11" spans="1:2" x14ac:dyDescent="0.25">
      <c r="A11" s="2" t="s">
        <v>143</v>
      </c>
    </row>
    <row r="12" spans="1:2" x14ac:dyDescent="0.25">
      <c r="A12" s="2" t="s">
        <v>96</v>
      </c>
      <c r="B12" s="2" t="s">
        <v>142</v>
      </c>
    </row>
    <row r="13" spans="1:2" x14ac:dyDescent="0.25">
      <c r="A13" s="2" t="s">
        <v>4</v>
      </c>
      <c r="B13" s="2" t="s">
        <v>103</v>
      </c>
    </row>
    <row r="14" spans="1:2" x14ac:dyDescent="0.25">
      <c r="A14" s="2" t="s">
        <v>5</v>
      </c>
      <c r="B14" s="2" t="s">
        <v>104</v>
      </c>
    </row>
    <row r="15" spans="1:2" x14ac:dyDescent="0.25">
      <c r="A15" s="2" t="s">
        <v>112</v>
      </c>
      <c r="B15" s="2" t="s">
        <v>113</v>
      </c>
    </row>
    <row r="16" spans="1:2" x14ac:dyDescent="0.25">
      <c r="A16" s="2" t="s">
        <v>239</v>
      </c>
      <c r="B16" s="2" t="s">
        <v>116</v>
      </c>
    </row>
    <row r="17" spans="1:2" x14ac:dyDescent="0.25">
      <c r="A17" s="2" t="s">
        <v>240</v>
      </c>
      <c r="B17" s="2" t="s">
        <v>115</v>
      </c>
    </row>
    <row r="18" spans="1:2" x14ac:dyDescent="0.25">
      <c r="A18" s="2" t="s">
        <v>293</v>
      </c>
      <c r="B18" s="2" t="s">
        <v>301</v>
      </c>
    </row>
    <row r="19" spans="1:2" x14ac:dyDescent="0.25">
      <c r="A19" s="2" t="s">
        <v>241</v>
      </c>
      <c r="B19" s="2" t="s">
        <v>105</v>
      </c>
    </row>
    <row r="20" spans="1:2" x14ac:dyDescent="0.25">
      <c r="A20" s="2" t="s">
        <v>294</v>
      </c>
      <c r="B20" s="2" t="s">
        <v>302</v>
      </c>
    </row>
    <row r="21" spans="1:2" x14ac:dyDescent="0.25">
      <c r="A21" s="2" t="s">
        <v>242</v>
      </c>
      <c r="B21" s="2" t="s">
        <v>106</v>
      </c>
    </row>
    <row r="22" spans="1:2" x14ac:dyDescent="0.25">
      <c r="A22" s="2" t="s">
        <v>243</v>
      </c>
      <c r="B22" s="2" t="s">
        <v>107</v>
      </c>
    </row>
    <row r="23" spans="1:2" x14ac:dyDescent="0.25">
      <c r="A23" s="2" t="s">
        <v>6</v>
      </c>
      <c r="B23" s="2" t="s">
        <v>108</v>
      </c>
    </row>
    <row r="24" spans="1:2" x14ac:dyDescent="0.25">
      <c r="A24" s="2" t="s">
        <v>7</v>
      </c>
      <c r="B24" s="2" t="s">
        <v>109</v>
      </c>
    </row>
    <row r="25" spans="1:2" x14ac:dyDescent="0.25">
      <c r="A25" s="2" t="s">
        <v>27</v>
      </c>
      <c r="B25" s="2" t="s">
        <v>110</v>
      </c>
    </row>
    <row r="26" spans="1:2" x14ac:dyDescent="0.25">
      <c r="A26" s="2" t="s">
        <v>28</v>
      </c>
      <c r="B26" s="2" t="s">
        <v>111</v>
      </c>
    </row>
    <row r="27" spans="1:2" x14ac:dyDescent="0.25">
      <c r="A27" s="2" t="s">
        <v>298</v>
      </c>
      <c r="B27" s="2" t="s">
        <v>114</v>
      </c>
    </row>
    <row r="28" spans="1:2" x14ac:dyDescent="0.25">
      <c r="A28" s="2" t="s">
        <v>141</v>
      </c>
      <c r="B28" s="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H3" sqref="H3"/>
    </sheetView>
  </sheetViews>
  <sheetFormatPr defaultRowHeight="15" x14ac:dyDescent="0.25"/>
  <cols>
    <col min="1" max="1" width="25.7109375" bestFit="1" customWidth="1"/>
    <col min="2" max="2" width="11.7109375" bestFit="1" customWidth="1"/>
    <col min="3" max="7" width="7.7109375" customWidth="1"/>
    <col min="8" max="8" width="15.7109375" bestFit="1" customWidth="1"/>
  </cols>
  <sheetData>
    <row r="1" spans="1:10" x14ac:dyDescent="0.25">
      <c r="A1" s="3" t="s">
        <v>0</v>
      </c>
      <c r="B1" s="3" t="s">
        <v>214</v>
      </c>
    </row>
    <row r="2" spans="1:10" x14ac:dyDescent="0.25">
      <c r="A2" s="41" t="str">
        <f>cfg_var!A2</f>
        <v>RZC</v>
      </c>
      <c r="B2" s="41">
        <f>cfg_var!J2*(cfg_var!K2*$H$3*(SUM(cfg_var!O2:AC2)+cfg_var!AD2*cfg_var!F2))</f>
        <v>40</v>
      </c>
      <c r="H2" s="42" t="s">
        <v>213</v>
      </c>
    </row>
    <row r="3" spans="1:10" x14ac:dyDescent="0.25">
      <c r="A3" s="41" t="str">
        <f>cfg_var!A3</f>
        <v>BZC</v>
      </c>
      <c r="B3" s="41">
        <f>cfg_var!J3*(cfg_var!K3*$H$3*(SUM(cfg_var!O3:AC3)+cfg_var!AD3*cfg_var!F3))</f>
        <v>40</v>
      </c>
      <c r="H3" s="43">
        <v>10</v>
      </c>
    </row>
    <row r="4" spans="1:10" x14ac:dyDescent="0.25">
      <c r="A4" s="41" t="str">
        <f>cfg_var!A4</f>
        <v>LZC</v>
      </c>
      <c r="B4" s="41">
        <f>cfg_var!J4*(cfg_var!K4*$H$3*(SUM(cfg_var!O4:AC4)+cfg_var!AD4*cfg_var!F4))</f>
        <v>40</v>
      </c>
    </row>
    <row r="5" spans="1:10" x14ac:dyDescent="0.25">
      <c r="A5" s="41" t="str">
        <f>cfg_var!A5</f>
        <v>MZC</v>
      </c>
      <c r="B5" s="41">
        <f>cfg_var!J5*(cfg_var!K5*$H$3*(SUM(cfg_var!O5:AC5)+cfg_var!AD5*cfg_var!F5))</f>
        <v>40</v>
      </c>
    </row>
    <row r="6" spans="1:10" x14ac:dyDescent="0.25">
      <c r="A6" s="41" t="str">
        <f>cfg_var!A6</f>
        <v>EZC15</v>
      </c>
      <c r="B6" s="41">
        <f>cfg_var!J6*(cfg_var!K6*$H$3*(SUM(cfg_var!O6:AC6)+cfg_var!AD6*cfg_var!F6))</f>
        <v>30</v>
      </c>
      <c r="H6" s="42" t="s">
        <v>214</v>
      </c>
      <c r="J6" t="s">
        <v>227</v>
      </c>
    </row>
    <row r="7" spans="1:10" x14ac:dyDescent="0.25">
      <c r="A7" s="41" t="str">
        <f>cfg_var!A7</f>
        <v>EZC20</v>
      </c>
      <c r="B7" s="41">
        <f>cfg_var!J7*(cfg_var!K7*$H$3*(SUM(cfg_var!O7:AC7)+cfg_var!AD7*cfg_var!F7))</f>
        <v>30</v>
      </c>
      <c r="H7" s="44">
        <f>SUM(B2:B103)</f>
        <v>800</v>
      </c>
      <c r="I7" s="50" t="s">
        <v>229</v>
      </c>
      <c r="J7" t="s">
        <v>228</v>
      </c>
    </row>
    <row r="8" spans="1:10" x14ac:dyDescent="0.25">
      <c r="A8" s="41" t="str">
        <f>cfg_var!A8</f>
        <v>EZC45</v>
      </c>
      <c r="B8" s="41">
        <f>cfg_var!J8*(cfg_var!K8*$H$3*(SUM(cfg_var!O8:AC8)+cfg_var!AD8*cfg_var!F8))</f>
        <v>30</v>
      </c>
    </row>
    <row r="9" spans="1:10" x14ac:dyDescent="0.25">
      <c r="A9" s="41" t="str">
        <f>cfg_var!A9</f>
        <v>EZC50</v>
      </c>
      <c r="B9" s="41">
        <f>cfg_var!J9*(cfg_var!K9*$H$3*(SUM(cfg_var!O9:AC9)+cfg_var!AD9*cfg_var!F9))</f>
        <v>30</v>
      </c>
    </row>
    <row r="10" spans="1:10" x14ac:dyDescent="0.25">
      <c r="A10" s="41" t="str">
        <f>cfg_var!A10</f>
        <v>CZC</v>
      </c>
      <c r="B10" s="41">
        <f>cfg_var!J10*(cfg_var!K10*$H$3*(SUM(cfg_var!O10:AC10)+cfg_var!AD10*cfg_var!F10))</f>
        <v>30</v>
      </c>
    </row>
    <row r="11" spans="1:10" x14ac:dyDescent="0.25">
      <c r="A11" s="41" t="str">
        <f>cfg_var!A11</f>
        <v>HZT</v>
      </c>
      <c r="B11" s="41">
        <f>cfg_var!J11*(cfg_var!K11*$H$3*(SUM(cfg_var!O11:AC11)+cfg_var!AD11*cfg_var!F11))</f>
        <v>0</v>
      </c>
    </row>
    <row r="12" spans="1:10" x14ac:dyDescent="0.25">
      <c r="A12" s="41" t="str">
        <f>cfg_var!A12</f>
        <v>IR_016</v>
      </c>
      <c r="B12" s="41">
        <f>cfg_var!J12*(cfg_var!K12*$H$3*(SUM(cfg_var!O12:AC12)+cfg_var!AD12*cfg_var!F12))</f>
        <v>0</v>
      </c>
    </row>
    <row r="13" spans="1:10" x14ac:dyDescent="0.25">
      <c r="A13" s="41" t="str">
        <f>cfg_var!A13</f>
        <v>IR_039</v>
      </c>
      <c r="B13" s="41">
        <f>cfg_var!J13*(cfg_var!K13*$H$3*(SUM(cfg_var!O13:AC13)+cfg_var!AD13*cfg_var!F13))</f>
        <v>0</v>
      </c>
    </row>
    <row r="14" spans="1:10" x14ac:dyDescent="0.25">
      <c r="A14" s="41" t="str">
        <f>cfg_var!A14</f>
        <v>IR_087</v>
      </c>
      <c r="B14" s="41">
        <f>cfg_var!J14*(cfg_var!K14*$H$3*(SUM(cfg_var!O14:AC14)+cfg_var!AD14*cfg_var!F14))</f>
        <v>30</v>
      </c>
    </row>
    <row r="15" spans="1:10" x14ac:dyDescent="0.25">
      <c r="A15" s="41" t="str">
        <f>cfg_var!A15</f>
        <v>IR_097</v>
      </c>
      <c r="B15" s="41">
        <f>cfg_var!J15*(cfg_var!K15*$H$3*(SUM(cfg_var!O15:AC15)+cfg_var!AD15*cfg_var!F15))</f>
        <v>0</v>
      </c>
    </row>
    <row r="16" spans="1:10" x14ac:dyDescent="0.25">
      <c r="A16" s="41" t="str">
        <f>cfg_var!A16</f>
        <v>IR_108</v>
      </c>
      <c r="B16" s="41">
        <f>cfg_var!J16*(cfg_var!K16*$H$3*(SUM(cfg_var!O16:AC16)+cfg_var!AD16*cfg_var!F16))</f>
        <v>30</v>
      </c>
    </row>
    <row r="17" spans="1:2" x14ac:dyDescent="0.25">
      <c r="A17" s="41" t="str">
        <f>cfg_var!A17</f>
        <v>IR_120</v>
      </c>
      <c r="B17" s="41">
        <f>cfg_var!J17*(cfg_var!K17*$H$3*(SUM(cfg_var!O17:AC17)+cfg_var!AD17*cfg_var!F17))</f>
        <v>0</v>
      </c>
    </row>
    <row r="18" spans="1:2" x14ac:dyDescent="0.25">
      <c r="A18" s="41" t="str">
        <f>cfg_var!A18</f>
        <v>IR_134</v>
      </c>
      <c r="B18" s="41">
        <f>cfg_var!J18*(cfg_var!K18*$H$3*(SUM(cfg_var!O18:AC18)+cfg_var!AD18*cfg_var!F18))</f>
        <v>30</v>
      </c>
    </row>
    <row r="19" spans="1:2" x14ac:dyDescent="0.25">
      <c r="A19" s="41" t="str">
        <f>cfg_var!A19</f>
        <v>VIS006</v>
      </c>
      <c r="B19" s="41">
        <f>cfg_var!J19*(cfg_var!K19*$H$3*(SUM(cfg_var!O19:AC19)+cfg_var!AD19*cfg_var!F19))</f>
        <v>0</v>
      </c>
    </row>
    <row r="20" spans="1:2" x14ac:dyDescent="0.25">
      <c r="A20" s="41" t="str">
        <f>cfg_var!A20</f>
        <v>VIS008</v>
      </c>
      <c r="B20" s="41">
        <f>cfg_var!J20*(cfg_var!K20*$H$3*(SUM(cfg_var!O20:AC20)+cfg_var!AD20*cfg_var!F20))</f>
        <v>0</v>
      </c>
    </row>
    <row r="21" spans="1:2" x14ac:dyDescent="0.25">
      <c r="A21" s="41" t="str">
        <f>cfg_var!A21</f>
        <v>WV_062</v>
      </c>
      <c r="B21" s="41">
        <f>cfg_var!J21*(cfg_var!K21*$H$3*(SUM(cfg_var!O21:AC21)+cfg_var!AD21*cfg_var!F21))</f>
        <v>30</v>
      </c>
    </row>
    <row r="22" spans="1:2" x14ac:dyDescent="0.25">
      <c r="A22" s="41" t="str">
        <f>cfg_var!A22</f>
        <v>WV_073</v>
      </c>
      <c r="B22" s="41">
        <f>cfg_var!J22*(cfg_var!K22*$H$3*(SUM(cfg_var!O22:AC22)+cfg_var!AD22*cfg_var!F22))</f>
        <v>30</v>
      </c>
    </row>
    <row r="23" spans="1:2" x14ac:dyDescent="0.25">
      <c r="A23" s="41" t="str">
        <f>cfg_var!A23</f>
        <v>HRV</v>
      </c>
      <c r="B23" s="41">
        <f>cfg_var!J23*(cfg_var!K23*$H$3*(SUM(cfg_var!O23:AC23)+cfg_var!AD23*cfg_var!F23))</f>
        <v>0</v>
      </c>
    </row>
    <row r="24" spans="1:2" x14ac:dyDescent="0.25">
      <c r="A24" s="41" t="str">
        <f>cfg_var!A24</f>
        <v>CMA</v>
      </c>
      <c r="B24" s="41">
        <f>cfg_var!J24*(cfg_var!K24*$H$3*(SUM(cfg_var!O24:AC24)+cfg_var!AD24*cfg_var!F24))</f>
        <v>0</v>
      </c>
    </row>
    <row r="25" spans="1:2" x14ac:dyDescent="0.25">
      <c r="A25" s="41" t="str">
        <f>cfg_var!A25</f>
        <v>CT</v>
      </c>
      <c r="B25" s="41">
        <f>cfg_var!J25*(cfg_var!K25*$H$3*(SUM(cfg_var!O25:AC25)+cfg_var!AD25*cfg_var!F25))</f>
        <v>0</v>
      </c>
    </row>
    <row r="26" spans="1:2" x14ac:dyDescent="0.25">
      <c r="A26" s="41" t="str">
        <f>cfg_var!A26</f>
        <v>CTTH1</v>
      </c>
      <c r="B26" s="41">
        <f>cfg_var!J26*(cfg_var!K26*$H$3*(SUM(cfg_var!O26:AC26)+cfg_var!AD26*cfg_var!F26))</f>
        <v>0</v>
      </c>
    </row>
    <row r="27" spans="1:2" x14ac:dyDescent="0.25">
      <c r="A27" s="41" t="str">
        <f>cfg_var!A27</f>
        <v>CTTH2</v>
      </c>
      <c r="B27" s="41">
        <f>cfg_var!J27*(cfg_var!K27*$H$3*(SUM(cfg_var!O27:AC27)+cfg_var!AD27*cfg_var!F27))</f>
        <v>0</v>
      </c>
    </row>
    <row r="28" spans="1:2" x14ac:dyDescent="0.25">
      <c r="A28" s="41" t="str">
        <f>cfg_var!A28</f>
        <v>CTTH3</v>
      </c>
      <c r="B28" s="41">
        <f>cfg_var!J28*(cfg_var!K28*$H$3*(SUM(cfg_var!O28:AC28)+cfg_var!AD28*cfg_var!F28))</f>
        <v>0</v>
      </c>
    </row>
    <row r="29" spans="1:2" x14ac:dyDescent="0.25">
      <c r="A29" s="41" t="str">
        <f>cfg_var!A29</f>
        <v>lon_1</v>
      </c>
      <c r="B29" s="41">
        <f>cfg_var!J29*(cfg_var!K29*$H$3*(SUM(cfg_var!O29:AC29)+cfg_var!AD29*cfg_var!F29))</f>
        <v>10</v>
      </c>
    </row>
    <row r="30" spans="1:2" x14ac:dyDescent="0.25">
      <c r="A30" s="41" t="str">
        <f>cfg_var!A30</f>
        <v>lat_1</v>
      </c>
      <c r="B30" s="41">
        <f>cfg_var!J30*(cfg_var!K30*$H$3*(SUM(cfg_var!O30:AC30)+cfg_var!AD30*cfg_var!F30))</f>
        <v>10</v>
      </c>
    </row>
    <row r="31" spans="1:2" x14ac:dyDescent="0.25">
      <c r="A31" s="41" t="str">
        <f>cfg_var!A31</f>
        <v>TWATER</v>
      </c>
      <c r="B31" s="41">
        <f>cfg_var!J31*(cfg_var!K31*$H$3*(SUM(cfg_var!O31:AC31)+cfg_var!AD31*cfg_var!F31))</f>
        <v>0</v>
      </c>
    </row>
    <row r="32" spans="1:2" x14ac:dyDescent="0.25">
      <c r="A32" s="41" t="str">
        <f>cfg_var!A32</f>
        <v>tropopause_height</v>
      </c>
      <c r="B32" s="41">
        <f>cfg_var!J32*(cfg_var!K32*$H$3*(SUM(cfg_var!O32:AC32)+cfg_var!AD32*cfg_var!F32))</f>
        <v>10</v>
      </c>
    </row>
    <row r="33" spans="1:2" x14ac:dyDescent="0.25">
      <c r="A33" s="41" t="str">
        <f>cfg_var!A33</f>
        <v>tropopause_temperature</v>
      </c>
      <c r="B33" s="41">
        <f>cfg_var!J33*(cfg_var!K33*$H$3*(SUM(cfg_var!O33:AC33)+cfg_var!AD33*cfg_var!F33))</f>
        <v>0</v>
      </c>
    </row>
    <row r="34" spans="1:2" x14ac:dyDescent="0.25">
      <c r="A34" s="41" t="str">
        <f>cfg_var!A34</f>
        <v>tropopause_pressure</v>
      </c>
      <c r="B34" s="41">
        <f>cfg_var!J34*(cfg_var!K34*$H$3*(SUM(cfg_var!O34:AC34)+cfg_var!AD34*cfg_var!F34))</f>
        <v>0</v>
      </c>
    </row>
    <row r="35" spans="1:2" x14ac:dyDescent="0.25">
      <c r="A35" s="41" t="str">
        <f>cfg_var!A35</f>
        <v>FF_10M</v>
      </c>
      <c r="B35" s="41">
        <f>cfg_var!J35*(cfg_var!K35*$H$3*(SUM(cfg_var!O35:AC35)+cfg_var!AD35*cfg_var!F35))</f>
        <v>0</v>
      </c>
    </row>
    <row r="36" spans="1:2" x14ac:dyDescent="0.25">
      <c r="A36" s="41" t="str">
        <f>cfg_var!A36</f>
        <v>VMAX_10M</v>
      </c>
      <c r="B36" s="41">
        <f>cfg_var!J36*(cfg_var!K36*$H$3*(SUM(cfg_var!O36:AC36)+cfg_var!AD36*cfg_var!F36))</f>
        <v>0</v>
      </c>
    </row>
    <row r="37" spans="1:2" x14ac:dyDescent="0.25">
      <c r="A37" s="41" t="str">
        <f>cfg_var!A37</f>
        <v>CAPE_MU</v>
      </c>
      <c r="B37" s="41">
        <f>cfg_var!J37*(cfg_var!K37*$H$3*(SUM(cfg_var!O37:AC37)+cfg_var!AD37*cfg_var!F37))</f>
        <v>30</v>
      </c>
    </row>
    <row r="38" spans="1:2" x14ac:dyDescent="0.25">
      <c r="A38" s="41" t="str">
        <f>cfg_var!A38</f>
        <v>CAPE_ML</v>
      </c>
      <c r="B38" s="41">
        <f>cfg_var!J38*(cfg_var!K38*$H$3*(SUM(cfg_var!O38:AC38)+cfg_var!AD38*cfg_var!F38))</f>
        <v>30</v>
      </c>
    </row>
    <row r="39" spans="1:2" x14ac:dyDescent="0.25">
      <c r="A39" s="41" t="str">
        <f>cfg_var!A39</f>
        <v>CIN_MU</v>
      </c>
      <c r="B39" s="41">
        <f>cfg_var!J39*(cfg_var!K39*$H$3*(SUM(cfg_var!O39:AC39)+cfg_var!AD39*cfg_var!F39))</f>
        <v>30</v>
      </c>
    </row>
    <row r="40" spans="1:2" x14ac:dyDescent="0.25">
      <c r="A40" s="41" t="str">
        <f>cfg_var!A40</f>
        <v>CIN_ML</v>
      </c>
      <c r="B40" s="41">
        <f>cfg_var!J40*(cfg_var!K40*$H$3*(SUM(cfg_var!O40:AC40)+cfg_var!AD40*cfg_var!F40))</f>
        <v>30</v>
      </c>
    </row>
    <row r="41" spans="1:2" x14ac:dyDescent="0.25">
      <c r="A41" s="41" t="str">
        <f>cfg_var!A41</f>
        <v>SLI</v>
      </c>
      <c r="B41" s="41">
        <f>cfg_var!J41*(cfg_var!K41*$H$3*(SUM(cfg_var!O41:AC41)+cfg_var!AD41*cfg_var!F41))</f>
        <v>0</v>
      </c>
    </row>
    <row r="42" spans="1:2" x14ac:dyDescent="0.25">
      <c r="A42" s="41" t="str">
        <f>cfg_var!A42</f>
        <v>LCL_ML</v>
      </c>
      <c r="B42" s="41">
        <f>cfg_var!J42*(cfg_var!K42*$H$3*(SUM(cfg_var!O42:AC42)+cfg_var!AD42*cfg_var!F42))</f>
        <v>0</v>
      </c>
    </row>
    <row r="43" spans="1:2" x14ac:dyDescent="0.25">
      <c r="A43" s="41" t="str">
        <f>cfg_var!A43</f>
        <v>LFC_ML</v>
      </c>
      <c r="B43" s="41">
        <f>cfg_var!J43*(cfg_var!K43*$H$3*(SUM(cfg_var!O43:AC43)+cfg_var!AD43*cfg_var!F43))</f>
        <v>0</v>
      </c>
    </row>
    <row r="44" spans="1:2" x14ac:dyDescent="0.25">
      <c r="A44" s="41" t="str">
        <f>cfg_var!A44</f>
        <v>T_SO</v>
      </c>
      <c r="B44" s="41">
        <f>cfg_var!J44*(cfg_var!K44*$H$3*(SUM(cfg_var!O44:AC44)+cfg_var!AD44*cfg_var!F44))</f>
        <v>0</v>
      </c>
    </row>
    <row r="45" spans="1:2" x14ac:dyDescent="0.25">
      <c r="A45" s="41" t="str">
        <f>cfg_var!A45</f>
        <v>T_2M</v>
      </c>
      <c r="B45" s="41">
        <f>cfg_var!J45*(cfg_var!K45*$H$3*(SUM(cfg_var!O45:AC45)+cfg_var!AD45*cfg_var!F45))</f>
        <v>0</v>
      </c>
    </row>
    <row r="46" spans="1:2" x14ac:dyDescent="0.25">
      <c r="A46" s="41" t="str">
        <f>cfg_var!A46</f>
        <v>TD_2M</v>
      </c>
      <c r="B46" s="41">
        <f>cfg_var!J46*(cfg_var!K46*$H$3*(SUM(cfg_var!O46:AC46)+cfg_var!AD46*cfg_var!F46))</f>
        <v>0</v>
      </c>
    </row>
    <row r="47" spans="1:2" x14ac:dyDescent="0.25">
      <c r="A47" s="41" t="str">
        <f>cfg_var!A47</f>
        <v>GLOB</v>
      </c>
      <c r="B47" s="41">
        <f>cfg_var!J47*(cfg_var!K47*$H$3*(SUM(cfg_var!O47:AC47)+cfg_var!AD47*cfg_var!F47))</f>
        <v>0</v>
      </c>
    </row>
    <row r="48" spans="1:2" x14ac:dyDescent="0.25">
      <c r="A48" s="41" t="str">
        <f>cfg_var!A48</f>
        <v>PS</v>
      </c>
      <c r="B48" s="41">
        <f>cfg_var!J48*(cfg_var!K48*$H$3*(SUM(cfg_var!O48:AC48)+cfg_var!AD48*cfg_var!F48))</f>
        <v>0</v>
      </c>
    </row>
    <row r="49" spans="1:2" x14ac:dyDescent="0.25">
      <c r="A49" s="41" t="str">
        <f>cfg_var!A49</f>
        <v>PMSL</v>
      </c>
      <c r="B49" s="41">
        <f>cfg_var!J49*(cfg_var!K49*$H$3*(SUM(cfg_var!O49:AC49)+cfg_var!AD49*cfg_var!F49))</f>
        <v>30</v>
      </c>
    </row>
    <row r="50" spans="1:2" x14ac:dyDescent="0.25">
      <c r="A50" s="41" t="str">
        <f>cfg_var!A50</f>
        <v>PMSLr</v>
      </c>
      <c r="B50" s="41">
        <f>cfg_var!J50*(cfg_var!K50*$H$3*(SUM(cfg_var!O50:AC50)+cfg_var!AD50*cfg_var!F50))</f>
        <v>30</v>
      </c>
    </row>
    <row r="51" spans="1:2" x14ac:dyDescent="0.25">
      <c r="A51" s="41" t="str">
        <f>cfg_var!A51</f>
        <v>HZEROCL</v>
      </c>
      <c r="B51" s="41">
        <f>cfg_var!J51*(cfg_var!K51*$H$3*(SUM(cfg_var!O51:AC51)+cfg_var!AD51*cfg_var!F51))</f>
        <v>30</v>
      </c>
    </row>
    <row r="52" spans="1:2" x14ac:dyDescent="0.25">
      <c r="A52" s="41" t="str">
        <f>cfg_var!A52</f>
        <v>WSHEAR_0-3km</v>
      </c>
      <c r="B52" s="41">
        <f>cfg_var!J52*(cfg_var!K52*$H$3*(SUM(cfg_var!O52:AC52)+cfg_var!AD52*cfg_var!F52))</f>
        <v>30</v>
      </c>
    </row>
    <row r="53" spans="1:2" x14ac:dyDescent="0.25">
      <c r="A53" s="41" t="str">
        <f>cfg_var!A53</f>
        <v>WSHEAR_0-6km</v>
      </c>
      <c r="B53" s="41">
        <f>cfg_var!J53*(cfg_var!K53*$H$3*(SUM(cfg_var!O53:AC53)+cfg_var!AD53*cfg_var!F53))</f>
        <v>30</v>
      </c>
    </row>
    <row r="54" spans="1:2" x14ac:dyDescent="0.25">
      <c r="A54" s="41" t="str">
        <f>cfg_var!A54</f>
        <v>SYNMSG_BT_CL_IR10.8</v>
      </c>
      <c r="B54" s="41">
        <f>cfg_var!J54*(cfg_var!K54*$H$3*(SUM(cfg_var!O54:AC54)+cfg_var!AD54*cfg_var!F54))</f>
        <v>0</v>
      </c>
    </row>
    <row r="55" spans="1:2" x14ac:dyDescent="0.25">
      <c r="A55" s="41" t="str">
        <f>cfg_var!A55</f>
        <v>POT_VORTIC_30000</v>
      </c>
      <c r="B55" s="41">
        <f>cfg_var!J55*(cfg_var!K55*$H$3*(SUM(cfg_var!O55:AC55)+cfg_var!AD55*cfg_var!F55))</f>
        <v>0</v>
      </c>
    </row>
    <row r="56" spans="1:2" x14ac:dyDescent="0.25">
      <c r="A56" s="41" t="str">
        <f>cfg_var!A56</f>
        <v>POT_VORTIC_50000</v>
      </c>
      <c r="B56" s="41">
        <f>cfg_var!J56*(cfg_var!K56*$H$3*(SUM(cfg_var!O56:AC56)+cfg_var!AD56*cfg_var!F56))</f>
        <v>0</v>
      </c>
    </row>
    <row r="57" spans="1:2" x14ac:dyDescent="0.25">
      <c r="A57" s="41" t="str">
        <f>cfg_var!A57</f>
        <v>POT_VORTIC_70000</v>
      </c>
      <c r="B57" s="41">
        <f>cfg_var!J57*(cfg_var!K57*$H$3*(SUM(cfg_var!O57:AC57)+cfg_var!AD57*cfg_var!F57))</f>
        <v>0</v>
      </c>
    </row>
    <row r="58" spans="1:2" x14ac:dyDescent="0.25">
      <c r="A58" s="41" t="str">
        <f>cfg_var!A58</f>
        <v>THETAE_30000</v>
      </c>
      <c r="B58" s="41">
        <f>cfg_var!J58*(cfg_var!K58*$H$3*(SUM(cfg_var!O58:AC58)+cfg_var!AD58*cfg_var!F58))</f>
        <v>0</v>
      </c>
    </row>
    <row r="59" spans="1:2" x14ac:dyDescent="0.25">
      <c r="A59" s="41" t="str">
        <f>cfg_var!A59</f>
        <v>THETAE_50000</v>
      </c>
      <c r="B59" s="41">
        <f>cfg_var!J59*(cfg_var!K59*$H$3*(SUM(cfg_var!O59:AC59)+cfg_var!AD59*cfg_var!F59))</f>
        <v>0</v>
      </c>
    </row>
    <row r="60" spans="1:2" x14ac:dyDescent="0.25">
      <c r="A60" s="41" t="str">
        <f>cfg_var!A60</f>
        <v>THETAE_70000</v>
      </c>
      <c r="B60" s="41">
        <f>cfg_var!J60*(cfg_var!K60*$H$3*(SUM(cfg_var!O60:AC60)+cfg_var!AD60*cfg_var!F60))</f>
        <v>0</v>
      </c>
    </row>
    <row r="61" spans="1:2" x14ac:dyDescent="0.25">
      <c r="A61" s="41" t="str">
        <f>cfg_var!A61</f>
        <v>MCONV_30000</v>
      </c>
      <c r="B61" s="41">
        <f>cfg_var!J61*(cfg_var!K61*$H$3*(SUM(cfg_var!O61:AC61)+cfg_var!AD61*cfg_var!F61))</f>
        <v>0</v>
      </c>
    </row>
    <row r="62" spans="1:2" x14ac:dyDescent="0.25">
      <c r="A62" s="41" t="str">
        <f>cfg_var!A62</f>
        <v>MCONV_50000</v>
      </c>
      <c r="B62" s="41">
        <f>cfg_var!J62*(cfg_var!K62*$H$3*(SUM(cfg_var!O62:AC62)+cfg_var!AD62*cfg_var!F62))</f>
        <v>0</v>
      </c>
    </row>
    <row r="63" spans="1:2" x14ac:dyDescent="0.25">
      <c r="A63" s="41" t="str">
        <f>cfg_var!A63</f>
        <v>MCONV_70000</v>
      </c>
      <c r="B63" s="41">
        <f>cfg_var!J63*(cfg_var!K63*$H$3*(SUM(cfg_var!O63:AC63)+cfg_var!AD63*cfg_var!F63))</f>
        <v>0</v>
      </c>
    </row>
    <row r="64" spans="1:2" x14ac:dyDescent="0.25">
      <c r="A64" s="41" t="str">
        <f>cfg_var!A64</f>
        <v>geopotential_height_30000</v>
      </c>
      <c r="B64" s="41">
        <f>cfg_var!J64*(cfg_var!K64*$H$3*(SUM(cfg_var!O64:AC64)+cfg_var!AD64*cfg_var!F64))</f>
        <v>0</v>
      </c>
    </row>
    <row r="65" spans="1:2" x14ac:dyDescent="0.25">
      <c r="A65" s="41" t="str">
        <f>cfg_var!A65</f>
        <v>geopotential_height_50000</v>
      </c>
      <c r="B65" s="41">
        <f>cfg_var!J65*(cfg_var!K65*$H$3*(SUM(cfg_var!O65:AC65)+cfg_var!AD65*cfg_var!F65))</f>
        <v>0</v>
      </c>
    </row>
    <row r="66" spans="1:2" x14ac:dyDescent="0.25">
      <c r="A66" s="41" t="str">
        <f>cfg_var!A66</f>
        <v>geopotential_height_70000</v>
      </c>
      <c r="B66" s="41">
        <f>cfg_var!J66*(cfg_var!K66*$H$3*(SUM(cfg_var!O66:AC66)+cfg_var!AD66*cfg_var!F66))</f>
        <v>0</v>
      </c>
    </row>
    <row r="67" spans="1:2" x14ac:dyDescent="0.25">
      <c r="A67" s="41" t="str">
        <f>cfg_var!A67</f>
        <v>RELHUM_75000</v>
      </c>
      <c r="B67" s="41">
        <f>cfg_var!J67*(cfg_var!K67*$H$3*(SUM(cfg_var!O67:AC67)+cfg_var!AD67*cfg_var!F67))</f>
        <v>0</v>
      </c>
    </row>
    <row r="68" spans="1:2" x14ac:dyDescent="0.25">
      <c r="A68" s="41" t="str">
        <f>cfg_var!A68</f>
        <v>RELHUM_85000</v>
      </c>
      <c r="B68" s="41">
        <f>cfg_var!J68*(cfg_var!K68*$H$3*(SUM(cfg_var!O68:AC68)+cfg_var!AD68*cfg_var!F68))</f>
        <v>0</v>
      </c>
    </row>
    <row r="69" spans="1:2" x14ac:dyDescent="0.25">
      <c r="A69" s="41" t="str">
        <f>cfg_var!A69</f>
        <v>U_20000</v>
      </c>
      <c r="B69" s="41">
        <f>cfg_var!J69*(cfg_var!K69*$H$3*(SUM(cfg_var!O69:AC69)+cfg_var!AD69*cfg_var!F69))</f>
        <v>0</v>
      </c>
    </row>
    <row r="70" spans="1:2" x14ac:dyDescent="0.25">
      <c r="A70" s="41" t="str">
        <f>cfg_var!A70</f>
        <v>U_30000</v>
      </c>
      <c r="B70" s="41">
        <f>cfg_var!J70*(cfg_var!K70*$H$3*(SUM(cfg_var!O70:AC70)+cfg_var!AD70*cfg_var!F70))</f>
        <v>0</v>
      </c>
    </row>
    <row r="71" spans="1:2" x14ac:dyDescent="0.25">
      <c r="A71" s="41" t="str">
        <f>cfg_var!A71</f>
        <v>U_40000</v>
      </c>
      <c r="B71" s="41">
        <f>cfg_var!J71*(cfg_var!K71*$H$3*(SUM(cfg_var!O71:AC71)+cfg_var!AD71*cfg_var!F71))</f>
        <v>0</v>
      </c>
    </row>
    <row r="72" spans="1:2" x14ac:dyDescent="0.25">
      <c r="A72" s="41" t="str">
        <f>cfg_var!A72</f>
        <v>U_50000</v>
      </c>
      <c r="B72" s="41">
        <f>cfg_var!J72*(cfg_var!K72*$H$3*(SUM(cfg_var!O72:AC72)+cfg_var!AD72*cfg_var!F72))</f>
        <v>0</v>
      </c>
    </row>
    <row r="73" spans="1:2" x14ac:dyDescent="0.25">
      <c r="A73" s="41" t="str">
        <f>cfg_var!A73</f>
        <v>U_60000</v>
      </c>
      <c r="B73" s="41">
        <f>cfg_var!J73*(cfg_var!K73*$H$3*(SUM(cfg_var!O73:AC73)+cfg_var!AD73*cfg_var!F73))</f>
        <v>0</v>
      </c>
    </row>
    <row r="74" spans="1:2" x14ac:dyDescent="0.25">
      <c r="A74" s="41" t="str">
        <f>cfg_var!A74</f>
        <v>U_70000</v>
      </c>
      <c r="B74" s="41">
        <f>cfg_var!J74*(cfg_var!K74*$H$3*(SUM(cfg_var!O74:AC74)+cfg_var!AD74*cfg_var!F74))</f>
        <v>0</v>
      </c>
    </row>
    <row r="75" spans="1:2" x14ac:dyDescent="0.25">
      <c r="A75" s="41" t="str">
        <f>cfg_var!A75</f>
        <v>U_80000</v>
      </c>
      <c r="B75" s="41">
        <f>cfg_var!J75*(cfg_var!K75*$H$3*(SUM(cfg_var!O75:AC75)+cfg_var!AD75*cfg_var!F75))</f>
        <v>0</v>
      </c>
    </row>
    <row r="76" spans="1:2" x14ac:dyDescent="0.25">
      <c r="A76" s="41" t="str">
        <f>cfg_var!A76</f>
        <v>U_90000</v>
      </c>
      <c r="B76" s="41">
        <f>cfg_var!J76*(cfg_var!K76*$H$3*(SUM(cfg_var!O76:AC76)+cfg_var!AD76*cfg_var!F76))</f>
        <v>0</v>
      </c>
    </row>
    <row r="77" spans="1:2" x14ac:dyDescent="0.25">
      <c r="A77" s="41" t="str">
        <f>cfg_var!A77</f>
        <v>V_20000</v>
      </c>
      <c r="B77" s="41">
        <f>cfg_var!J77*(cfg_var!K77*$H$3*(SUM(cfg_var!O77:AC77)+cfg_var!AD77*cfg_var!F77))</f>
        <v>0</v>
      </c>
    </row>
    <row r="78" spans="1:2" x14ac:dyDescent="0.25">
      <c r="A78" s="41" t="str">
        <f>cfg_var!A78</f>
        <v>V_30000</v>
      </c>
      <c r="B78" s="41">
        <f>cfg_var!J78*(cfg_var!K78*$H$3*(SUM(cfg_var!O78:AC78)+cfg_var!AD78*cfg_var!F78))</f>
        <v>0</v>
      </c>
    </row>
    <row r="79" spans="1:2" x14ac:dyDescent="0.25">
      <c r="A79" s="41" t="str">
        <f>cfg_var!A79</f>
        <v>V_40000</v>
      </c>
      <c r="B79" s="41">
        <f>cfg_var!J79*(cfg_var!K79*$H$3*(SUM(cfg_var!O79:AC79)+cfg_var!AD79*cfg_var!F79))</f>
        <v>0</v>
      </c>
    </row>
    <row r="80" spans="1:2" x14ac:dyDescent="0.25">
      <c r="A80" s="41" t="str">
        <f>cfg_var!A80</f>
        <v>V_50000</v>
      </c>
      <c r="B80" s="41">
        <f>cfg_var!J80*(cfg_var!K80*$H$3*(SUM(cfg_var!O80:AC80)+cfg_var!AD80*cfg_var!F80))</f>
        <v>0</v>
      </c>
    </row>
    <row r="81" spans="1:2" x14ac:dyDescent="0.25">
      <c r="A81" s="41" t="str">
        <f>cfg_var!A81</f>
        <v>V_60000</v>
      </c>
      <c r="B81" s="41">
        <f>cfg_var!J81*(cfg_var!K81*$H$3*(SUM(cfg_var!O81:AC81)+cfg_var!AD81*cfg_var!F81))</f>
        <v>0</v>
      </c>
    </row>
    <row r="82" spans="1:2" x14ac:dyDescent="0.25">
      <c r="A82" s="41" t="str">
        <f>cfg_var!A82</f>
        <v>V_70000</v>
      </c>
      <c r="B82" s="41">
        <f>cfg_var!J82*(cfg_var!K82*$H$3*(SUM(cfg_var!O82:AC82)+cfg_var!AD82*cfg_var!F82))</f>
        <v>0</v>
      </c>
    </row>
    <row r="83" spans="1:2" x14ac:dyDescent="0.25">
      <c r="A83" s="41" t="str">
        <f>cfg_var!A83</f>
        <v>V_80000</v>
      </c>
      <c r="B83" s="41">
        <f>cfg_var!J83*(cfg_var!K83*$H$3*(SUM(cfg_var!O83:AC83)+cfg_var!AD83*cfg_var!F83))</f>
        <v>0</v>
      </c>
    </row>
    <row r="84" spans="1:2" x14ac:dyDescent="0.25">
      <c r="A84" s="41" t="str">
        <f>cfg_var!A84</f>
        <v>V_90000</v>
      </c>
      <c r="B84" s="41">
        <f>cfg_var!J84*(cfg_var!K84*$H$3*(SUM(cfg_var!O84:AC84)+cfg_var!AD84*cfg_var!F84))</f>
        <v>0</v>
      </c>
    </row>
    <row r="85" spans="1:2" x14ac:dyDescent="0.25">
      <c r="A85" s="41" t="str">
        <f>cfg_var!A85</f>
        <v>THX_dens</v>
      </c>
      <c r="B85" s="41">
        <f>cfg_var!J85*(cfg_var!K85*$H$3*(SUM(cfg_var!O85:AC85)+cfg_var!AD85*cfg_var!F85))</f>
        <v>20</v>
      </c>
    </row>
    <row r="86" spans="1:2" x14ac:dyDescent="0.25">
      <c r="A86" s="41" t="str">
        <f>cfg_var!A86</f>
        <v>THX_densIC</v>
      </c>
      <c r="B86" s="41">
        <f>cfg_var!J86*(cfg_var!K86*$H$3*(SUM(cfg_var!O86:AC86)+cfg_var!AD86*cfg_var!F86))</f>
        <v>0</v>
      </c>
    </row>
    <row r="87" spans="1:2" x14ac:dyDescent="0.25">
      <c r="A87" s="41" t="str">
        <f>cfg_var!A87</f>
        <v>THX_densCG</v>
      </c>
      <c r="B87" s="41">
        <f>cfg_var!J87*(cfg_var!K87*$H$3*(SUM(cfg_var!O87:AC87)+cfg_var!AD87*cfg_var!F87))</f>
        <v>0</v>
      </c>
    </row>
    <row r="88" spans="1:2" x14ac:dyDescent="0.25">
      <c r="A88" s="41" t="str">
        <f>cfg_var!A88</f>
        <v>THX_curr_abs</v>
      </c>
      <c r="B88" s="41">
        <f>cfg_var!J88*(cfg_var!K88*$H$3*(SUM(cfg_var!O88:AC88)+cfg_var!AD88*cfg_var!F88))</f>
        <v>0</v>
      </c>
    </row>
    <row r="89" spans="1:2" x14ac:dyDescent="0.25">
      <c r="A89" s="41" t="str">
        <f>cfg_var!A89</f>
        <v>THX_curr_neg</v>
      </c>
      <c r="B89" s="41">
        <f>cfg_var!J89*(cfg_var!K89*$H$3*(SUM(cfg_var!O89:AC89)+cfg_var!AD89*cfg_var!F89))</f>
        <v>0</v>
      </c>
    </row>
    <row r="90" spans="1:2" x14ac:dyDescent="0.25">
      <c r="A90" s="41" t="str">
        <f>cfg_var!A90</f>
        <v>THX_curr_pos</v>
      </c>
      <c r="B90" s="41">
        <f>cfg_var!J90*(cfg_var!K90*$H$3*(SUM(cfg_var!O90:AC90)+cfg_var!AD90*cfg_var!F90))</f>
        <v>0</v>
      </c>
    </row>
    <row r="91" spans="1:2" x14ac:dyDescent="0.25">
      <c r="A91" s="41" t="str">
        <f>cfg_var!A91</f>
        <v>SOLAR_TIME_SIN</v>
      </c>
      <c r="B91" s="41">
        <f>cfg_var!J91*(cfg_var!K91*$H$3*(SUM(cfg_var!O91:AC91)+cfg_var!AD91*cfg_var!F91))</f>
        <v>0</v>
      </c>
    </row>
    <row r="92" spans="1:2" x14ac:dyDescent="0.25">
      <c r="A92" s="41" t="str">
        <f>cfg_var!A92</f>
        <v>SOLAR_TIME_COS</v>
      </c>
      <c r="B92" s="41">
        <f>cfg_var!J92*(cfg_var!K92*$H$3*(SUM(cfg_var!O92:AC92)+cfg_var!AD92*cfg_var!F92))</f>
        <v>0</v>
      </c>
    </row>
    <row r="93" spans="1:2" x14ac:dyDescent="0.25">
      <c r="A93" s="41" t="str">
        <f>cfg_var!A95</f>
        <v>TOPOGRAPHY</v>
      </c>
      <c r="B93" s="41">
        <f>cfg_var!J95*(cfg_var!K95*$H$3*(SUM(cfg_var!O95:AC95)+cfg_var!AD95*cfg_var!F95))</f>
        <v>0</v>
      </c>
    </row>
    <row r="94" spans="1:2" x14ac:dyDescent="0.25">
      <c r="A94" s="41" t="str">
        <f>cfg_var!A96</f>
        <v>U_OFLOW</v>
      </c>
      <c r="B94" s="41">
        <f>cfg_var!J96*(cfg_var!K96*$H$3*(SUM(cfg_var!O96:AC96)+cfg_var!AD96*cfg_var!F96))</f>
        <v>10</v>
      </c>
    </row>
    <row r="95" spans="1:2" x14ac:dyDescent="0.25">
      <c r="A95" s="41" t="str">
        <f>cfg_var!A97</f>
        <v>V_OFLOW</v>
      </c>
      <c r="B95" s="41">
        <f>cfg_var!J97*(cfg_var!K97*$H$3*(SUM(cfg_var!O97:AC97)+cfg_var!AD97*cfg_var!F97))</f>
        <v>10</v>
      </c>
    </row>
    <row r="96" spans="1:2" x14ac:dyDescent="0.25">
      <c r="A96" s="41"/>
    </row>
    <row r="97" spans="1:1" x14ac:dyDescent="0.25">
      <c r="A97" s="41"/>
    </row>
    <row r="98" spans="1:1" x14ac:dyDescent="0.25">
      <c r="A98" s="41"/>
    </row>
    <row r="99" spans="1:1" x14ac:dyDescent="0.25">
      <c r="A9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cfg_var</vt:lpstr>
      <vt:lpstr>combi_var</vt:lpstr>
      <vt:lpstr>Legend</vt:lpstr>
      <vt:lpstr>Input_Count</vt:lpstr>
    </vt:vector>
  </TitlesOfParts>
  <Company>MeteoSwiss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Zeder Joel Miro</dc:creator>
  <cp:lastModifiedBy>Zeder Joel Miro</cp:lastModifiedBy>
  <dcterms:created xsi:type="dcterms:W3CDTF">2018-10-15T09:23:57Z</dcterms:created>
  <dcterms:modified xsi:type="dcterms:W3CDTF">2018-12-13T17:55:49Z</dcterms:modified>
</cp:coreProperties>
</file>