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8800" windowHeight="12540"/>
  </bookViews>
  <sheets>
    <sheet name="封面" sheetId="11" r:id="rId1"/>
    <sheet name="测试计划" sheetId="9" r:id="rId2"/>
    <sheet name="测试方案" sheetId="10" state="hidden" r:id="rId3"/>
    <sheet name="测试用例情况" sheetId="5" r:id="rId4"/>
    <sheet name="缺陷记录单" sheetId="8" r:id="rId5"/>
    <sheet name="测试报告" sheetId="4" r:id="rId6"/>
  </sheets>
  <definedNames>
    <definedName name="_xlnm._FilterDatabase" localSheetId="4" hidden="1">缺陷记录单!$A$2:$P$6</definedName>
    <definedName name="_xlnm._FilterDatabase" localSheetId="5" hidden="1">测试报告!#REF!</definedName>
  </definedNames>
  <calcPr calcId="144525" concurrentCalc="0"/>
</workbook>
</file>

<file path=xl/comments1.xml><?xml version="1.0" encoding="utf-8"?>
<comments xmlns="http://schemas.openxmlformats.org/spreadsheetml/2006/main">
  <authors>
    <author>程思远</author>
  </authors>
  <commentList>
    <comment ref="D2" authorId="0">
      <text>
        <r>
          <rPr>
            <b/>
            <sz val="9"/>
            <rFont val="宋体"/>
            <charset val="134"/>
          </rPr>
          <t>程思远:</t>
        </r>
        <r>
          <rPr>
            <sz val="9"/>
            <rFont val="宋体"/>
            <charset val="134"/>
          </rPr>
          <t xml:space="preserve">
一级：致命问题
二级：严重问题
三级：一般问题
四级：建议优化</t>
        </r>
      </text>
    </comment>
    <comment ref="E2" authorId="0">
      <text>
        <r>
          <rPr>
            <b/>
            <sz val="9"/>
            <rFont val="宋体"/>
            <charset val="134"/>
          </rPr>
          <t>程思远:</t>
        </r>
        <r>
          <rPr>
            <sz val="9"/>
            <rFont val="宋体"/>
            <charset val="134"/>
          </rPr>
          <t xml:space="preserve">
一级：加急，需要立刻解决的问题
二级：高，需要在2天内解决的问题
三级：中，根据实际情况正常修复的问题
四级：低，可以留到后期解决的问题</t>
        </r>
      </text>
    </comment>
  </commentList>
</comments>
</file>

<file path=xl/sharedStrings.xml><?xml version="1.0" encoding="utf-8"?>
<sst xmlns="http://schemas.openxmlformats.org/spreadsheetml/2006/main" count="363" uniqueCount="171">
  <si>
    <t>flowable工作流引擎4.0时效需求优化</t>
  </si>
  <si>
    <t>测试文档</t>
  </si>
  <si>
    <t>当前版本：</t>
  </si>
  <si>
    <t>V1.0</t>
  </si>
  <si>
    <t>测试版本号：</t>
  </si>
  <si>
    <t>V4.0.0</t>
  </si>
  <si>
    <t>编写人：</t>
  </si>
  <si>
    <t>程思远</t>
  </si>
  <si>
    <t>编写日期：</t>
  </si>
  <si>
    <t>2021-06-01</t>
  </si>
  <si>
    <t>审核人：</t>
  </si>
  <si>
    <t>高强</t>
  </si>
  <si>
    <t>审核日期：</t>
  </si>
  <si>
    <t>2021-06-04</t>
  </si>
  <si>
    <t>测试计划</t>
  </si>
  <si>
    <t>测试任务</t>
  </si>
  <si>
    <t>计划开始时间</t>
  </si>
  <si>
    <t>计划结束时间</t>
  </si>
  <si>
    <t>计划所需时长（天）</t>
  </si>
  <si>
    <t>负责人</t>
  </si>
  <si>
    <t>需求分析</t>
  </si>
  <si>
    <t>测试计划编写</t>
  </si>
  <si>
    <t>测试用例编写</t>
  </si>
  <si>
    <t>冒烟测试</t>
  </si>
  <si>
    <t>系统测试</t>
  </si>
  <si>
    <t>回归测试</t>
  </si>
  <si>
    <t>测试报告编写</t>
  </si>
  <si>
    <t>测试用例执行情况</t>
  </si>
  <si>
    <t>用例总数</t>
  </si>
  <si>
    <t>执行总数：</t>
  </si>
  <si>
    <t>通过个数</t>
  </si>
  <si>
    <t>失败：</t>
  </si>
  <si>
    <t>阻塞</t>
  </si>
  <si>
    <t>通过率</t>
  </si>
  <si>
    <t>系统</t>
  </si>
  <si>
    <t>测试项</t>
  </si>
  <si>
    <t>测试点</t>
  </si>
  <si>
    <t>测试结果</t>
  </si>
  <si>
    <t>测试类型</t>
  </si>
  <si>
    <t>测试时间</t>
  </si>
  <si>
    <t>备注</t>
  </si>
  <si>
    <t>flowable工作流引擎4.0时效需求优化项目</t>
  </si>
  <si>
    <t>并联-流程启动</t>
  </si>
  <si>
    <t>【并联-流程启动】</t>
  </si>
  <si>
    <t>通过</t>
  </si>
  <si>
    <t>并联-流程图运行</t>
  </si>
  <si>
    <t>【并联-流程图运行】</t>
  </si>
  <si>
    <t>并联-审批</t>
  </si>
  <si>
    <t>【并联-审批】</t>
  </si>
  <si>
    <t>并联-跳转</t>
  </si>
  <si>
    <t>【并联-跳转】往前一个节点跳转</t>
  </si>
  <si>
    <t>【并联-跳转】往后一个节点跳转</t>
  </si>
  <si>
    <t>功能测试</t>
  </si>
  <si>
    <t>【并联-跳转】跳过多个审批节点</t>
  </si>
  <si>
    <t>【并联-跳转】并联节点跳转至前一个节点</t>
  </si>
  <si>
    <t>【并联-跳转】并联节点B跳转给并联节点A</t>
  </si>
  <si>
    <t>【并联-跳转】并联节点B跳转给并联节点B</t>
  </si>
  <si>
    <t>【并联-跳转】并联节点B跳转给前一个节点后在审批</t>
  </si>
  <si>
    <t>【并联-跳转】节点D跳转给至并联节点后在驳回</t>
  </si>
  <si>
    <t>并联-驳回</t>
  </si>
  <si>
    <t>【并联-驳回】第一个审批节点驳回</t>
  </si>
  <si>
    <t>【并联-驳回】最后一个节点驳回</t>
  </si>
  <si>
    <t>【并联-驳回】驳回给并联节点</t>
  </si>
  <si>
    <t>【并联-驳回】并联节点驳回</t>
  </si>
  <si>
    <t>【并联-驳回】并联节点驳回后审批</t>
  </si>
  <si>
    <t>【并联-驳回】并联节点驳回后跳转</t>
  </si>
  <si>
    <t>串联-流程启动</t>
  </si>
  <si>
    <t>【串联-流程启动】</t>
  </si>
  <si>
    <t>串联-流程图运行</t>
  </si>
  <si>
    <t>【串联-流程图启动】</t>
  </si>
  <si>
    <t>串联-审批</t>
  </si>
  <si>
    <t>【串联-审批】</t>
  </si>
  <si>
    <t>串联-跳转</t>
  </si>
  <si>
    <t>【串联-跳转】</t>
  </si>
  <si>
    <t>【串联-驳回】</t>
  </si>
  <si>
    <t>【串联-跳转】往后一个节点跳转</t>
  </si>
  <si>
    <t>【串联-跳转】往前一个节点跳转</t>
  </si>
  <si>
    <t>【串联-跳转】往前多个节点跳转</t>
  </si>
  <si>
    <t>【串联-跳转】跳转给自己</t>
  </si>
  <si>
    <t>串联-驳回</t>
  </si>
  <si>
    <t>【串联-跳转】跳转后审批</t>
  </si>
  <si>
    <t>【串联-跳转】跳转后驳回</t>
  </si>
  <si>
    <t>【串联-驳回】归档节点驳回</t>
  </si>
  <si>
    <t>【串联-驳回】中间节点驳回</t>
  </si>
  <si>
    <t>【串联-驳回】驳回后审批</t>
  </si>
  <si>
    <t>【串联-驳回】驳回后跳转</t>
  </si>
  <si>
    <t>【串联-驳回】第一个审批节点驳回</t>
  </si>
  <si>
    <t>会签流程</t>
  </si>
  <si>
    <t>【会签流程】流程启动</t>
  </si>
  <si>
    <t>【会签流程】流程审批</t>
  </si>
  <si>
    <t>【会签流程】流程会签</t>
  </si>
  <si>
    <t>【会签流程】流程会签审批</t>
  </si>
  <si>
    <t>【会签流程】流程驳回</t>
  </si>
  <si>
    <t>【会签流程】流程跳转</t>
  </si>
  <si>
    <t>【会签流程】会签节点驳回</t>
  </si>
  <si>
    <t>【会签流程】会签节点跳转</t>
  </si>
  <si>
    <t>【会签流程】会签后节点跳转至会签前节点</t>
  </si>
  <si>
    <t>【会签流程】会签后审批</t>
  </si>
  <si>
    <t>【会签流程】会签后驳回</t>
  </si>
  <si>
    <t>待办任务查询</t>
  </si>
  <si>
    <t>根据usercode查询待办任务</t>
  </si>
  <si>
    <t>已办任务查询</t>
  </si>
  <si>
    <t>根据usercode查询已办任务</t>
  </si>
  <si>
    <t>缺陷记录单</t>
  </si>
  <si>
    <t>Bug编号</t>
  </si>
  <si>
    <t>Bug标题</t>
  </si>
  <si>
    <t>缺陷来源</t>
  </si>
  <si>
    <t>严重程度</t>
  </si>
  <si>
    <t>优先级</t>
  </si>
  <si>
    <t>Bug类型</t>
  </si>
  <si>
    <t>重现步骤</t>
  </si>
  <si>
    <t>Bug状态</t>
  </si>
  <si>
    <t>由谁创建</t>
  </si>
  <si>
    <t>创建日期</t>
  </si>
  <si>
    <t>解决者</t>
  </si>
  <si>
    <t>解决方案</t>
  </si>
  <si>
    <t>解决版本</t>
  </si>
  <si>
    <t>解决日期</t>
  </si>
  <si>
    <t>由谁关闭</t>
  </si>
  <si>
    <t>关闭日期</t>
  </si>
  <si>
    <t>【并联流程】并联节点自己自己跳转给自己，待办列表显示不正确</t>
  </si>
  <si>
    <t>系统测试阶段</t>
  </si>
  <si>
    <t>一般</t>
  </si>
  <si>
    <t>中</t>
  </si>
  <si>
    <t>代码错误</t>
  </si>
  <si>
    <t>[步骤]
1.分管1受理审批通过，分管2、分管3未审批
2。分管2跳转给自己，查看待办显示
[结果]
待办列表显示2笔分管2待办，2笔分管3待办，1笔分管1待办
[期望]
不能自己跳转给自己活着自己跳转自己后，显示1笔，分管1、分管2、分管3待办</t>
  </si>
  <si>
    <t>已关闭</t>
  </si>
  <si>
    <t>不予解决</t>
  </si>
  <si>
    <t>主干(#trunk)</t>
  </si>
  <si>
    <t>【并联流程】跳转成功后，提示驳回成功，建议优化为跳转成功</t>
  </si>
  <si>
    <t>冒烟测试阶段</t>
  </si>
  <si>
    <t>建议优化</t>
  </si>
  <si>
    <t>[步骤]
1并联流程跳转成功后，查看提示信息
[结果]
提示驳回成功
[期望]
提示跳转成功</t>
  </si>
  <si>
    <t>已解决</t>
  </si>
  <si>
    <t>【会签流程】无法驳回至申请部门，提示找不到上一个节点（huiqian3）</t>
  </si>
  <si>
    <t>[步骤]
[结果]
[期望]</t>
  </si>
  <si>
    <t>【并联流程】节点A，B审批通过，节点C跳转至节点A，A审批通过后，运行图显示至总核节点</t>
  </si>
  <si>
    <t>flowable工作流引擎4.0时效需求优化测试报告</t>
  </si>
  <si>
    <t>测试负责人</t>
  </si>
  <si>
    <t>项目经理</t>
  </si>
  <si>
    <t>测试版本号</t>
  </si>
  <si>
    <t>测试时间段</t>
  </si>
  <si>
    <t>2021/06/01-2020/06/01</t>
  </si>
  <si>
    <t>测试结论</t>
  </si>
  <si>
    <t>测试通过</t>
  </si>
  <si>
    <t>测试点验证</t>
  </si>
  <si>
    <t>序号</t>
  </si>
  <si>
    <t>缺陷数</t>
  </si>
  <si>
    <t>结果</t>
  </si>
  <si>
    <t>串联流程</t>
  </si>
  <si>
    <t>并联流程</t>
  </si>
  <si>
    <t>缺陷来源分布</t>
  </si>
  <si>
    <t>试运行测试阶段</t>
  </si>
  <si>
    <t>用户使用阶段</t>
  </si>
  <si>
    <t>缺陷修复情况</t>
  </si>
  <si>
    <t>总缺陷数</t>
  </si>
  <si>
    <t>未关闭</t>
  </si>
  <si>
    <t>关闭所占百分比</t>
  </si>
  <si>
    <t>致命缺陷</t>
  </si>
  <si>
    <t>严重缺陷</t>
  </si>
  <si>
    <t>一般缺陷</t>
  </si>
  <si>
    <t>总计</t>
  </si>
  <si>
    <t>遗留缺陷情况</t>
  </si>
  <si>
    <t>Bug描述</t>
  </si>
  <si>
    <t>综合评价</t>
  </si>
  <si>
    <r>
      <rPr>
        <sz val="8"/>
        <color theme="1"/>
        <rFont val="微软雅黑"/>
        <charset val="134"/>
      </rPr>
      <t xml:space="preserve">本次测试主要测试串联流程、并联流程以及会签流程中的启动、审批、驳回、跳转等接口；其中测试用例执行率达到100%，缺陷总体修复率达到100%，2笔缺陷属于业务范围外无效用例不予解决；本次测试总体缺陷趋势呈现下降趋势，且系统接口可以正常稳定运行；最终与项目经理一致认为符合测试标准规范要求，准予通过；
    </t>
    </r>
    <r>
      <rPr>
        <sz val="8"/>
        <color rgb="FFFF0000"/>
        <rFont val="微软雅黑"/>
        <charset val="134"/>
      </rPr>
      <t xml:space="preserve"> </t>
    </r>
    <r>
      <rPr>
        <b/>
        <sz val="8"/>
        <color rgb="FFFF0000"/>
        <rFont val="微软雅黑"/>
        <charset val="134"/>
      </rPr>
      <t>本次测试结论符合上线准则，测试通过；</t>
    </r>
    <r>
      <rPr>
        <sz val="8"/>
        <color theme="1"/>
        <rFont val="微软雅黑"/>
        <charset val="134"/>
      </rPr>
      <t xml:space="preserve">
</t>
    </r>
  </si>
  <si>
    <t>程思远
2021-06-04</t>
  </si>
  <si>
    <t>测试准出条件：</t>
  </si>
  <si>
    <t>1.本次测试用例执行率达到100%</t>
  </si>
  <si>
    <t>2.致命、严重bug全部修复，总体缺陷修复率达到85%以上；</t>
  </si>
  <si>
    <t>3.未修复缺陷及测试报告在经过项目经理、测试负责人等相关人员确认后，可以准予对外发布系统；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</si>
</sst>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3">
    <font>
      <sz val="11"/>
      <color theme="1"/>
      <name val="宋体"/>
      <charset val="134"/>
      <scheme val="minor"/>
    </font>
    <font>
      <b/>
      <sz val="10"/>
      <color indexed="8"/>
      <name val="微软雅黑"/>
      <charset val="134"/>
    </font>
    <font>
      <sz val="8"/>
      <color theme="1"/>
      <name val="微软雅黑"/>
      <charset val="134"/>
    </font>
    <font>
      <b/>
      <sz val="8"/>
      <color rgb="FFFF0000"/>
      <name val="微软雅黑"/>
      <charset val="134"/>
    </font>
    <font>
      <b/>
      <sz val="8"/>
      <name val="微软雅黑"/>
      <charset val="134"/>
    </font>
    <font>
      <sz val="8"/>
      <name val="微软雅黑"/>
      <charset val="134"/>
    </font>
    <font>
      <sz val="11"/>
      <name val="宋体"/>
      <charset val="134"/>
      <scheme val="minor"/>
    </font>
    <font>
      <b/>
      <sz val="10"/>
      <color theme="1"/>
      <name val="微软雅黑"/>
      <charset val="134"/>
    </font>
    <font>
      <b/>
      <sz val="11"/>
      <color theme="1"/>
      <name val="微软雅黑"/>
      <charset val="134"/>
    </font>
    <font>
      <b/>
      <sz val="8"/>
      <color theme="1"/>
      <name val="微软雅黑"/>
      <charset val="134"/>
    </font>
    <font>
      <b/>
      <sz val="9"/>
      <color rgb="FFFF0000"/>
      <name val="微软雅黑"/>
      <charset val="134"/>
    </font>
    <font>
      <b/>
      <sz val="11"/>
      <color theme="1"/>
      <name val="宋体"/>
      <charset val="134"/>
      <scheme val="minor"/>
    </font>
    <font>
      <b/>
      <sz val="22"/>
      <color indexed="8"/>
      <name val="微软雅黑"/>
      <charset val="134"/>
    </font>
    <font>
      <b/>
      <sz val="10"/>
      <name val="微软雅黑"/>
      <charset val="134"/>
    </font>
    <font>
      <sz val="10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28"/>
      <color rgb="FF000000"/>
      <name val="宋体"/>
      <charset val="134"/>
    </font>
    <font>
      <b/>
      <sz val="10"/>
      <color rgb="FF000000"/>
      <name val="宋体"/>
      <charset val="134"/>
    </font>
    <font>
      <sz val="10"/>
      <color rgb="FF000000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宋体"/>
      <charset val="134"/>
    </font>
    <font>
      <sz val="11"/>
      <color indexed="8"/>
      <name val="Calibri"/>
      <charset val="134"/>
    </font>
    <font>
      <sz val="8"/>
      <color rgb="FFFF0000"/>
      <name val="微软雅黑"/>
      <charset val="134"/>
    </font>
    <font>
      <sz val="9"/>
      <name val="宋体"/>
      <charset val="134"/>
    </font>
    <font>
      <b/>
      <sz val="9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8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rgb="FFDAEEF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auto="1"/>
      </right>
      <top/>
      <bottom style="thin">
        <color theme="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6" borderId="14" applyNumberFormat="0" applyFont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32" fillId="20" borderId="18" applyNumberFormat="0" applyAlignment="0" applyProtection="0">
      <alignment vertical="center"/>
    </xf>
    <xf numFmtId="0" fontId="33" fillId="20" borderId="13" applyNumberFormat="0" applyAlignment="0" applyProtection="0">
      <alignment vertical="center"/>
    </xf>
    <xf numFmtId="0" fontId="34" fillId="23" borderId="19" applyNumberForma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9" fillId="0" borderId="0" applyFill="0" applyProtection="0"/>
  </cellStyleXfs>
  <cellXfs count="86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2" borderId="1" xfId="53" applyFont="1" applyFill="1" applyBorder="1" applyAlignment="1" applyProtection="1">
      <alignment horizontal="center" vertical="center"/>
    </xf>
    <xf numFmtId="0" fontId="1" fillId="0" borderId="1" xfId="53" applyFont="1" applyFill="1" applyBorder="1" applyAlignment="1" applyProtection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14" fontId="2" fillId="0" borderId="1" xfId="0" applyNumberFormat="1" applyFont="1" applyFill="1" applyBorder="1" applyAlignment="1">
      <alignment vertical="center"/>
    </xf>
    <xf numFmtId="14" fontId="3" fillId="0" borderId="1" xfId="53" applyNumberFormat="1" applyFont="1" applyFill="1" applyBorder="1" applyAlignment="1" applyProtection="1">
      <alignment vertical="center"/>
    </xf>
    <xf numFmtId="0" fontId="1" fillId="2" borderId="1" xfId="51" applyFont="1" applyFill="1" applyBorder="1" applyAlignment="1">
      <alignment horizontal="center" vertical="center"/>
    </xf>
    <xf numFmtId="2" fontId="4" fillId="3" borderId="1" xfId="51" applyNumberFormat="1" applyFont="1" applyFill="1" applyBorder="1" applyAlignment="1">
      <alignment horizontal="center" vertical="center"/>
    </xf>
    <xf numFmtId="0" fontId="5" fillId="3" borderId="1" xfId="51" applyNumberFormat="1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5" fillId="4" borderId="1" xfId="51" applyNumberFormat="1" applyFont="1" applyFill="1" applyBorder="1" applyAlignment="1">
      <alignment horizontal="center" vertical="center"/>
    </xf>
    <xf numFmtId="0" fontId="6" fillId="5" borderId="4" xfId="52" applyFont="1" applyFill="1" applyBorder="1" applyAlignment="1">
      <alignment horizontal="center" vertical="center"/>
    </xf>
    <xf numFmtId="0" fontId="5" fillId="6" borderId="1" xfId="51" applyNumberFormat="1" applyFont="1" applyFill="1" applyBorder="1" applyAlignment="1">
      <alignment horizontal="center" vertical="center"/>
    </xf>
    <xf numFmtId="10" fontId="5" fillId="3" borderId="1" xfId="51" applyNumberFormat="1" applyFont="1" applyFill="1" applyBorder="1" applyAlignment="1">
      <alignment horizontal="center" vertical="center"/>
    </xf>
    <xf numFmtId="2" fontId="4" fillId="7" borderId="1" xfId="51" applyNumberFormat="1" applyFont="1" applyFill="1" applyBorder="1" applyAlignment="1">
      <alignment horizontal="center" vertical="center"/>
    </xf>
    <xf numFmtId="2" fontId="4" fillId="7" borderId="2" xfId="51" applyNumberFormat="1" applyFont="1" applyFill="1" applyBorder="1" applyAlignment="1">
      <alignment horizontal="center" vertical="center"/>
    </xf>
    <xf numFmtId="2" fontId="4" fillId="7" borderId="3" xfId="51" applyNumberFormat="1" applyFont="1" applyFill="1" applyBorder="1" applyAlignment="1">
      <alignment horizontal="center" vertical="center"/>
    </xf>
    <xf numFmtId="0" fontId="2" fillId="0" borderId="1" xfId="49" applyFont="1" applyBorder="1" applyAlignment="1">
      <alignment horizontal="center" vertical="center" wrapText="1"/>
    </xf>
    <xf numFmtId="0" fontId="0" fillId="0" borderId="1" xfId="49" applyFill="1" applyBorder="1" applyAlignment="1">
      <alignment horizontal="center" vertical="center"/>
    </xf>
    <xf numFmtId="0" fontId="2" fillId="0" borderId="1" xfId="5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2" fontId="4" fillId="0" borderId="1" xfId="5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49" applyFont="1" applyFill="1" applyBorder="1" applyAlignment="1">
      <alignment horizontal="center" vertical="center" wrapText="1"/>
    </xf>
    <xf numFmtId="2" fontId="4" fillId="2" borderId="1" xfId="51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5" fillId="0" borderId="1" xfId="51" applyFont="1" applyBorder="1" applyAlignment="1">
      <alignment horizontal="center" vertical="center" wrapText="1"/>
    </xf>
    <xf numFmtId="0" fontId="5" fillId="0" borderId="1" xfId="53" applyFont="1" applyFill="1" applyBorder="1" applyAlignment="1" applyProtection="1">
      <alignment horizontal="center" vertical="center"/>
    </xf>
    <xf numFmtId="9" fontId="5" fillId="0" borderId="1" xfId="51" applyNumberFormat="1" applyFont="1" applyBorder="1" applyAlignment="1">
      <alignment horizontal="center" vertical="center" wrapText="1"/>
    </xf>
    <xf numFmtId="9" fontId="5" fillId="8" borderId="1" xfId="51" applyNumberFormat="1" applyFont="1" applyFill="1" applyBorder="1" applyAlignment="1">
      <alignment horizontal="center" vertical="center" wrapText="1"/>
    </xf>
    <xf numFmtId="0" fontId="4" fillId="0" borderId="1" xfId="51" applyFont="1" applyBorder="1" applyAlignment="1">
      <alignment horizontal="center" vertical="center" wrapText="1"/>
    </xf>
    <xf numFmtId="0" fontId="7" fillId="9" borderId="1" xfId="0" applyFont="1" applyFill="1" applyBorder="1" applyAlignment="1">
      <alignment horizontal="left"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vertical="center" wrapText="1"/>
    </xf>
    <xf numFmtId="0" fontId="9" fillId="10" borderId="1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right" vertical="center" wrapText="1"/>
    </xf>
    <xf numFmtId="0" fontId="2" fillId="0" borderId="10" xfId="0" applyFont="1" applyBorder="1" applyAlignment="1">
      <alignment horizontal="right" vertical="center" wrapText="1"/>
    </xf>
    <xf numFmtId="0" fontId="2" fillId="0" borderId="11" xfId="0" applyFont="1" applyBorder="1" applyAlignment="1">
      <alignment horizontal="righ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" fillId="0" borderId="0" xfId="53" applyFont="1" applyFill="1" applyBorder="1" applyAlignment="1" applyProtection="1">
      <alignment horizontal="right" vertical="center"/>
    </xf>
    <xf numFmtId="0" fontId="0" fillId="0" borderId="0" xfId="0" applyFont="1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11" fillId="0" borderId="0" xfId="50" applyFont="1">
      <alignment vertical="center"/>
    </xf>
    <xf numFmtId="0" fontId="0" fillId="0" borderId="0" xfId="50">
      <alignment vertical="center"/>
    </xf>
    <xf numFmtId="0" fontId="12" fillId="2" borderId="12" xfId="51" applyFont="1" applyFill="1" applyBorder="1" applyAlignment="1">
      <alignment horizontal="center" vertical="center"/>
    </xf>
    <xf numFmtId="0" fontId="12" fillId="2" borderId="0" xfId="51" applyFont="1" applyFill="1" applyBorder="1" applyAlignment="1">
      <alignment horizontal="center" vertical="center"/>
    </xf>
    <xf numFmtId="2" fontId="13" fillId="7" borderId="1" xfId="51" applyNumberFormat="1" applyFont="1" applyFill="1" applyBorder="1" applyAlignment="1">
      <alignment horizontal="center" vertical="center"/>
    </xf>
    <xf numFmtId="2" fontId="13" fillId="7" borderId="5" xfId="51" applyNumberFormat="1" applyFont="1" applyFill="1" applyBorder="1" applyAlignment="1">
      <alignment horizontal="center" vertical="center"/>
    </xf>
    <xf numFmtId="2" fontId="13" fillId="7" borderId="3" xfId="51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50" applyAlignment="1">
      <alignment vertical="center" wrapText="1"/>
    </xf>
    <xf numFmtId="22" fontId="0" fillId="0" borderId="0" xfId="0" applyNumberFormat="1" applyFill="1" applyAlignment="1">
      <alignment vertical="center"/>
    </xf>
    <xf numFmtId="14" fontId="0" fillId="0" borderId="0" xfId="50" applyNumberFormat="1">
      <alignment vertical="center"/>
    </xf>
    <xf numFmtId="0" fontId="0" fillId="0" borderId="1" xfId="0" applyFill="1" applyBorder="1" applyAlignment="1">
      <alignment horizontal="center" vertical="center"/>
    </xf>
    <xf numFmtId="0" fontId="1" fillId="0" borderId="1" xfId="53" applyFont="1" applyFill="1" applyBorder="1" applyAlignment="1" applyProtection="1">
      <alignment horizontal="center" vertical="center" textRotation="255" shrinkToFit="1"/>
    </xf>
    <xf numFmtId="0" fontId="14" fillId="0" borderId="1" xfId="50" applyFont="1" applyBorder="1">
      <alignment vertical="center"/>
    </xf>
    <xf numFmtId="0" fontId="14" fillId="0" borderId="1" xfId="0" applyFont="1" applyFill="1" applyBorder="1" applyAlignment="1">
      <alignment vertical="center"/>
    </xf>
    <xf numFmtId="14" fontId="14" fillId="0" borderId="1" xfId="50" applyNumberFormat="1" applyFont="1" applyBorder="1">
      <alignment vertical="center"/>
    </xf>
    <xf numFmtId="0" fontId="0" fillId="0" borderId="1" xfId="0" applyBorder="1">
      <alignment vertical="center"/>
    </xf>
    <xf numFmtId="0" fontId="14" fillId="0" borderId="1" xfId="0" applyFont="1" applyBorder="1">
      <alignment vertical="center"/>
    </xf>
    <xf numFmtId="0" fontId="6" fillId="5" borderId="1" xfId="52" applyFont="1" applyFill="1" applyBorder="1" applyAlignment="1">
      <alignment horizontal="center" vertical="center"/>
    </xf>
    <xf numFmtId="0" fontId="12" fillId="2" borderId="1" xfId="51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 wrapText="1"/>
    </xf>
    <xf numFmtId="14" fontId="15" fillId="0" borderId="1" xfId="49" applyNumberFormat="1" applyFont="1" applyFill="1" applyBorder="1" applyAlignment="1">
      <alignment horizontal="center" vertical="center"/>
    </xf>
    <xf numFmtId="0" fontId="15" fillId="0" borderId="1" xfId="49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/>
    </xf>
    <xf numFmtId="49" fontId="18" fillId="0" borderId="1" xfId="0" applyNumberFormat="1" applyFont="1" applyBorder="1" applyAlignment="1">
      <alignment horizontal="left" vertical="center" wrapText="1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5" xfId="49"/>
    <cellStyle name="常规 4" xfId="50"/>
    <cellStyle name="常规 2" xfId="51"/>
    <cellStyle name="Normal 2 3" xfId="52"/>
    <cellStyle name="常规 3" xfId="53"/>
  </cellStyles>
  <dxfs count="4"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0000"/>
        </patternFill>
      </fill>
    </dxf>
  </dxfs>
  <tableStyles count="1" defaultTableStyle="TableStyleMedium2" defaultPivotStyle="PivotStyleLight16">
    <tableStyle name="表样式 1" pivot="0" count="0"/>
  </tableStyles>
  <colors>
    <mruColors>
      <color rgb="00008000"/>
      <color rgb="00006600"/>
      <color rgb="00DAEEF3"/>
      <color rgb="0092CDD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缺陷分布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测试报告!$C$10</c:f>
              <c:strCache>
                <c:ptCount val="1"/>
                <c:pt idx="0">
                  <c:v>缺陷数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测试报告!$B$11:$B$15</c:f>
              <c:strCache>
                <c:ptCount val="5"/>
                <c:pt idx="0">
                  <c:v>串联流程</c:v>
                </c:pt>
                <c:pt idx="1">
                  <c:v>并联流程</c:v>
                </c:pt>
                <c:pt idx="2">
                  <c:v>会签流程</c:v>
                </c:pt>
                <c:pt idx="3">
                  <c:v>待办任务查询</c:v>
                </c:pt>
                <c:pt idx="4">
                  <c:v>已办任务查询</c:v>
                </c:pt>
              </c:strCache>
            </c:strRef>
          </c:cat>
          <c:val>
            <c:numRef>
              <c:f>测试报告!$C$11:$C$15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总缺严重程度分布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测试报告!$B$20</c:f>
              <c:strCache>
                <c:ptCount val="1"/>
                <c:pt idx="0">
                  <c:v>总缺陷数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测试报告!$A$21:$A$24</c:f>
              <c:strCache>
                <c:ptCount val="4"/>
                <c:pt idx="0">
                  <c:v>致命缺陷</c:v>
                </c:pt>
                <c:pt idx="1">
                  <c:v>严重缺陷</c:v>
                </c:pt>
                <c:pt idx="2">
                  <c:v>一般缺陷</c:v>
                </c:pt>
                <c:pt idx="3">
                  <c:v>建议优化</c:v>
                </c:pt>
              </c:strCache>
            </c:strRef>
          </c:cat>
          <c:val>
            <c:numRef>
              <c:f>测试报告!$B$21:$B$24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1839592"/>
        <c:axId val="631840248"/>
      </c:barChart>
      <c:catAx>
        <c:axId val="631839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840248"/>
        <c:crosses val="autoZero"/>
        <c:auto val="1"/>
        <c:lblAlgn val="ctr"/>
        <c:lblOffset val="100"/>
        <c:noMultiLvlLbl val="0"/>
      </c:catAx>
      <c:valAx>
        <c:axId val="63184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839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缺陷趋势分析</a:t>
            </a:r>
            <a:endParaRPr lang="zh-CN" altLang="en-US"/>
          </a:p>
        </c:rich>
      </c:tx>
      <c:layout>
        <c:manualLayout>
          <c:xMode val="edge"/>
          <c:yMode val="edge"/>
          <c:x val="0.355555555555556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测试报告!$B$17:$E$17</c:f>
              <c:strCache>
                <c:ptCount val="4"/>
                <c:pt idx="0" c:formatCode="0.00">
                  <c:v>冒烟测试阶段</c:v>
                </c:pt>
                <c:pt idx="1" c:formatCode="0.00">
                  <c:v>系统测试阶段</c:v>
                </c:pt>
                <c:pt idx="2" c:formatCode="0.00">
                  <c:v>试运行测试阶段</c:v>
                </c:pt>
                <c:pt idx="3" c:formatCode="0.00">
                  <c:v>用户使用阶段</c:v>
                </c:pt>
              </c:strCache>
            </c:strRef>
          </c:cat>
          <c:val>
            <c:numRef>
              <c:f>测试报告!$B$18:$E$18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57359784"/>
        <c:axId val="657357488"/>
      </c:lineChart>
      <c:catAx>
        <c:axId val="657359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7357488"/>
        <c:crosses val="autoZero"/>
        <c:auto val="1"/>
        <c:lblAlgn val="ctr"/>
        <c:lblOffset val="100"/>
        <c:noMultiLvlLbl val="0"/>
      </c:catAx>
      <c:valAx>
        <c:axId val="65735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7359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16565</xdr:colOff>
      <xdr:row>0</xdr:row>
      <xdr:rowOff>94421</xdr:rowOff>
    </xdr:from>
    <xdr:to>
      <xdr:col>10</xdr:col>
      <xdr:colOff>91109</xdr:colOff>
      <xdr:row>14</xdr:row>
      <xdr:rowOff>87795</xdr:rowOff>
    </xdr:to>
    <xdr:graphicFrame>
      <xdr:nvGraphicFramePr>
        <xdr:cNvPr id="3" name="图表 2"/>
        <xdr:cNvGraphicFramePr/>
      </xdr:nvGraphicFramePr>
      <xdr:xfrm>
        <a:off x="7214870" y="93980"/>
        <a:ext cx="4557395" cy="2746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53837</xdr:colOff>
      <xdr:row>15</xdr:row>
      <xdr:rowOff>69572</xdr:rowOff>
    </xdr:from>
    <xdr:to>
      <xdr:col>10</xdr:col>
      <xdr:colOff>128381</xdr:colOff>
      <xdr:row>28</xdr:row>
      <xdr:rowOff>71229</xdr:rowOff>
    </xdr:to>
    <xdr:graphicFrame>
      <xdr:nvGraphicFramePr>
        <xdr:cNvPr id="4" name="图表 3"/>
        <xdr:cNvGraphicFramePr/>
      </xdr:nvGraphicFramePr>
      <xdr:xfrm>
        <a:off x="7251700" y="2993390"/>
        <a:ext cx="4558030" cy="2383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86966</xdr:colOff>
      <xdr:row>29</xdr:row>
      <xdr:rowOff>81996</xdr:rowOff>
    </xdr:from>
    <xdr:to>
      <xdr:col>10</xdr:col>
      <xdr:colOff>161510</xdr:colOff>
      <xdr:row>38</xdr:row>
      <xdr:rowOff>17392</xdr:rowOff>
    </xdr:to>
    <xdr:graphicFrame>
      <xdr:nvGraphicFramePr>
        <xdr:cNvPr id="2" name="图表 1"/>
        <xdr:cNvGraphicFramePr/>
      </xdr:nvGraphicFramePr>
      <xdr:xfrm>
        <a:off x="7284720" y="5558790"/>
        <a:ext cx="4558030" cy="27355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7:H17"/>
  <sheetViews>
    <sheetView tabSelected="1" workbookViewId="0">
      <selection activeCell="F15" sqref="F15"/>
    </sheetView>
  </sheetViews>
  <sheetFormatPr defaultColWidth="8.73333333333333" defaultRowHeight="13.5" outlineLevelCol="7"/>
  <cols>
    <col min="3" max="3" width="12.55" customWidth="1"/>
    <col min="5" max="5" width="15.3666666666667" customWidth="1"/>
    <col min="6" max="6" width="39.6333333333333" customWidth="1"/>
  </cols>
  <sheetData>
    <row r="7" ht="35.25" spans="1:8">
      <c r="A7" s="81" t="s">
        <v>0</v>
      </c>
      <c r="B7" s="81"/>
      <c r="C7" s="81"/>
      <c r="D7" s="81"/>
      <c r="E7" s="81"/>
      <c r="F7" s="81"/>
      <c r="G7" s="81"/>
      <c r="H7" s="81"/>
    </row>
    <row r="8" ht="35.25" spans="1:8">
      <c r="A8" s="81" t="s">
        <v>1</v>
      </c>
      <c r="B8" s="81"/>
      <c r="C8" s="81"/>
      <c r="D8" s="81"/>
      <c r="E8" s="81"/>
      <c r="F8" s="81"/>
      <c r="G8" s="81"/>
      <c r="H8" s="81"/>
    </row>
    <row r="15" spans="3:6">
      <c r="C15" s="82" t="s">
        <v>2</v>
      </c>
      <c r="D15" s="83" t="s">
        <v>3</v>
      </c>
      <c r="E15" s="82" t="s">
        <v>4</v>
      </c>
      <c r="F15" s="84" t="s">
        <v>5</v>
      </c>
    </row>
    <row r="16" spans="3:6">
      <c r="C16" s="82" t="s">
        <v>6</v>
      </c>
      <c r="D16" s="83" t="s">
        <v>7</v>
      </c>
      <c r="E16" s="82" t="s">
        <v>8</v>
      </c>
      <c r="F16" s="85" t="s">
        <v>9</v>
      </c>
    </row>
    <row r="17" spans="3:6">
      <c r="C17" s="82" t="s">
        <v>10</v>
      </c>
      <c r="D17" s="83" t="s">
        <v>11</v>
      </c>
      <c r="E17" s="82" t="s">
        <v>12</v>
      </c>
      <c r="F17" s="85" t="s">
        <v>13</v>
      </c>
    </row>
  </sheetData>
  <mergeCells count="2">
    <mergeCell ref="A7:H7"/>
    <mergeCell ref="A8:H8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6:H14"/>
  <sheetViews>
    <sheetView zoomScale="85" zoomScaleNormal="85" topLeftCell="A5" workbookViewId="0">
      <selection activeCell="E20" sqref="E20"/>
    </sheetView>
  </sheetViews>
  <sheetFormatPr defaultColWidth="8.73333333333333" defaultRowHeight="13.5" outlineLevelCol="7"/>
  <cols>
    <col min="4" max="8" width="17.6333333333333" customWidth="1"/>
  </cols>
  <sheetData>
    <row r="6" ht="31.5" spans="4:8">
      <c r="D6" s="75" t="s">
        <v>14</v>
      </c>
      <c r="E6" s="75"/>
      <c r="F6" s="75"/>
      <c r="G6" s="75"/>
      <c r="H6" s="75"/>
    </row>
    <row r="7" ht="27.75" customHeight="1" spans="4:8">
      <c r="D7" s="76" t="s">
        <v>15</v>
      </c>
      <c r="E7" s="76" t="s">
        <v>16</v>
      </c>
      <c r="F7" s="76" t="s">
        <v>17</v>
      </c>
      <c r="G7" s="76" t="s">
        <v>18</v>
      </c>
      <c r="H7" s="77" t="s">
        <v>19</v>
      </c>
    </row>
    <row r="8" ht="27.75" customHeight="1" spans="4:8">
      <c r="D8" s="78" t="s">
        <v>20</v>
      </c>
      <c r="E8" s="79">
        <v>44348</v>
      </c>
      <c r="F8" s="79">
        <v>44348</v>
      </c>
      <c r="G8" s="80">
        <v>0.5</v>
      </c>
      <c r="H8" s="80" t="s">
        <v>7</v>
      </c>
    </row>
    <row r="9" ht="27.75" customHeight="1" spans="4:8">
      <c r="D9" s="78" t="s">
        <v>21</v>
      </c>
      <c r="E9" s="79">
        <v>44348</v>
      </c>
      <c r="F9" s="79">
        <v>44348</v>
      </c>
      <c r="G9" s="80">
        <v>0.25</v>
      </c>
      <c r="H9" s="80" t="s">
        <v>7</v>
      </c>
    </row>
    <row r="10" ht="27.75" customHeight="1" spans="4:8">
      <c r="D10" s="78" t="s">
        <v>22</v>
      </c>
      <c r="E10" s="79">
        <v>44349</v>
      </c>
      <c r="F10" s="79">
        <v>44349</v>
      </c>
      <c r="G10" s="80">
        <v>0.5</v>
      </c>
      <c r="H10" s="80" t="s">
        <v>7</v>
      </c>
    </row>
    <row r="11" ht="27.75" customHeight="1" spans="4:8">
      <c r="D11" s="78" t="s">
        <v>23</v>
      </c>
      <c r="E11" s="79">
        <v>44348</v>
      </c>
      <c r="F11" s="79">
        <v>44348</v>
      </c>
      <c r="G11" s="80">
        <v>0.25</v>
      </c>
      <c r="H11" s="80" t="s">
        <v>7</v>
      </c>
    </row>
    <row r="12" ht="27.75" customHeight="1" spans="4:8">
      <c r="D12" s="78" t="s">
        <v>24</v>
      </c>
      <c r="E12" s="79">
        <v>44349</v>
      </c>
      <c r="F12" s="79">
        <v>44349</v>
      </c>
      <c r="G12" s="80">
        <v>1</v>
      </c>
      <c r="H12" s="80" t="s">
        <v>7</v>
      </c>
    </row>
    <row r="13" ht="27.75" customHeight="1" spans="4:8">
      <c r="D13" s="78" t="s">
        <v>25</v>
      </c>
      <c r="E13" s="79">
        <v>44351</v>
      </c>
      <c r="F13" s="79">
        <v>44351</v>
      </c>
      <c r="G13" s="80">
        <v>0.5</v>
      </c>
      <c r="H13" s="80" t="s">
        <v>7</v>
      </c>
    </row>
    <row r="14" ht="27.75" customHeight="1" spans="4:8">
      <c r="D14" s="78" t="s">
        <v>26</v>
      </c>
      <c r="E14" s="79">
        <v>44351</v>
      </c>
      <c r="F14" s="79">
        <v>44351</v>
      </c>
      <c r="G14" s="80">
        <v>0.5</v>
      </c>
      <c r="H14" s="80" t="s">
        <v>7</v>
      </c>
    </row>
  </sheetData>
  <mergeCells count="1">
    <mergeCell ref="D6:H6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26" sqref="G26"/>
    </sheetView>
  </sheetViews>
  <sheetFormatPr defaultColWidth="8.73333333333333" defaultRowHeight="13.5"/>
  <sheetData/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62"/>
  <sheetViews>
    <sheetView zoomScale="85" zoomScaleNormal="85" topLeftCell="B1" workbookViewId="0">
      <selection activeCell="D48" sqref="D48"/>
    </sheetView>
  </sheetViews>
  <sheetFormatPr defaultColWidth="8.73333333333333" defaultRowHeight="13.5"/>
  <cols>
    <col min="2" max="2" width="13.9166666666667" customWidth="1"/>
    <col min="3" max="3" width="20.0833333333333" customWidth="1"/>
    <col min="4" max="4" width="63" customWidth="1"/>
    <col min="5" max="6" width="11.3666666666667" customWidth="1"/>
    <col min="8" max="8" width="11.7333333333333" customWidth="1"/>
    <col min="9" max="9" width="12.45" customWidth="1"/>
  </cols>
  <sheetData>
    <row r="1" ht="31.5" spans="2:9">
      <c r="B1" s="58" t="s">
        <v>27</v>
      </c>
      <c r="C1" s="58"/>
      <c r="D1" s="58"/>
      <c r="E1" s="58"/>
      <c r="F1" s="58"/>
      <c r="G1" s="58"/>
      <c r="H1" s="58"/>
      <c r="I1" s="58"/>
    </row>
    <row r="2" ht="20.15" customHeight="1" spans="2:9">
      <c r="B2" s="11" t="s">
        <v>28</v>
      </c>
      <c r="C2" s="12">
        <f>COUNTA(测试用例情况!E6:E65425)</f>
        <v>46</v>
      </c>
      <c r="D2" s="67"/>
      <c r="E2" s="67"/>
      <c r="F2" s="67"/>
      <c r="G2" s="67"/>
      <c r="H2" s="11" t="s">
        <v>29</v>
      </c>
      <c r="I2" s="12">
        <f>C3+I3</f>
        <v>46</v>
      </c>
    </row>
    <row r="3" ht="20.15" customHeight="1" spans="2:9">
      <c r="B3" s="11" t="s">
        <v>30</v>
      </c>
      <c r="C3" s="14">
        <f>COUNTIF(测试用例情况!$E$6:$E$65414,"通过")</f>
        <v>46</v>
      </c>
      <c r="D3" s="67"/>
      <c r="E3" s="67"/>
      <c r="F3" s="67"/>
      <c r="G3" s="67"/>
      <c r="H3" s="11" t="s">
        <v>31</v>
      </c>
      <c r="I3" s="74">
        <f>COUNTIF(测试用例情况!$E$6:$E$65414,"失败")</f>
        <v>0</v>
      </c>
    </row>
    <row r="4" ht="20.15" customHeight="1" spans="2:9">
      <c r="B4" s="11" t="s">
        <v>32</v>
      </c>
      <c r="C4" s="16">
        <f>COUNTIF(测试用例情况!$E$6:$E$65414,"阻塞")</f>
        <v>0</v>
      </c>
      <c r="D4" s="67"/>
      <c r="E4" s="67"/>
      <c r="F4" s="67"/>
      <c r="G4" s="67"/>
      <c r="H4" s="11" t="s">
        <v>33</v>
      </c>
      <c r="I4" s="17">
        <f>C3/C2*100%</f>
        <v>1</v>
      </c>
    </row>
    <row r="5" ht="20.15" customHeight="1" spans="2:9">
      <c r="B5" s="59" t="s">
        <v>34</v>
      </c>
      <c r="C5" s="59" t="s">
        <v>35</v>
      </c>
      <c r="D5" s="60" t="s">
        <v>36</v>
      </c>
      <c r="E5" s="59" t="s">
        <v>37</v>
      </c>
      <c r="F5" s="59" t="s">
        <v>38</v>
      </c>
      <c r="G5" s="59" t="s">
        <v>19</v>
      </c>
      <c r="H5" s="59" t="s">
        <v>39</v>
      </c>
      <c r="I5" s="59" t="s">
        <v>40</v>
      </c>
    </row>
    <row r="6" ht="14" customHeight="1" spans="2:9">
      <c r="B6" s="68" t="s">
        <v>41</v>
      </c>
      <c r="C6" s="69" t="s">
        <v>42</v>
      </c>
      <c r="D6" s="70" t="s">
        <v>43</v>
      </c>
      <c r="E6" s="69" t="s">
        <v>44</v>
      </c>
      <c r="F6" s="69" t="s">
        <v>23</v>
      </c>
      <c r="G6" s="69"/>
      <c r="H6" s="71"/>
      <c r="I6" s="71"/>
    </row>
    <row r="7" spans="2:9">
      <c r="B7" s="68"/>
      <c r="C7" s="69" t="s">
        <v>45</v>
      </c>
      <c r="D7" s="70" t="s">
        <v>46</v>
      </c>
      <c r="E7" s="69" t="s">
        <v>44</v>
      </c>
      <c r="F7" s="69" t="s">
        <v>23</v>
      </c>
      <c r="G7" s="69"/>
      <c r="H7" s="71"/>
      <c r="I7" s="71"/>
    </row>
    <row r="8" ht="20.15" customHeight="1" spans="2:9">
      <c r="B8" s="68"/>
      <c r="C8" s="69" t="s">
        <v>47</v>
      </c>
      <c r="D8" s="70" t="s">
        <v>48</v>
      </c>
      <c r="E8" s="69" t="s">
        <v>44</v>
      </c>
      <c r="F8" s="69" t="s">
        <v>23</v>
      </c>
      <c r="G8" s="69"/>
      <c r="H8" s="71"/>
      <c r="I8" s="71"/>
    </row>
    <row r="9" ht="20.15" customHeight="1" spans="2:9">
      <c r="B9" s="68"/>
      <c r="C9" s="69" t="s">
        <v>49</v>
      </c>
      <c r="D9" s="70" t="s">
        <v>50</v>
      </c>
      <c r="E9" s="69" t="s">
        <v>44</v>
      </c>
      <c r="F9" s="69" t="s">
        <v>23</v>
      </c>
      <c r="G9" s="69"/>
      <c r="H9" s="71"/>
      <c r="I9" s="71"/>
    </row>
    <row r="10" ht="20.15" customHeight="1" spans="2:9">
      <c r="B10" s="68"/>
      <c r="C10" s="69" t="s">
        <v>49</v>
      </c>
      <c r="D10" s="70" t="s">
        <v>51</v>
      </c>
      <c r="E10" s="69" t="s">
        <v>44</v>
      </c>
      <c r="F10" s="69" t="s">
        <v>52</v>
      </c>
      <c r="G10" s="69"/>
      <c r="H10" s="71"/>
      <c r="I10" s="71"/>
    </row>
    <row r="11" ht="20.15" customHeight="1" spans="2:9">
      <c r="B11" s="68"/>
      <c r="C11" s="69" t="s">
        <v>49</v>
      </c>
      <c r="D11" s="70" t="s">
        <v>53</v>
      </c>
      <c r="E11" s="69" t="s">
        <v>44</v>
      </c>
      <c r="F11" s="69" t="s">
        <v>52</v>
      </c>
      <c r="G11" s="69"/>
      <c r="H11" s="71"/>
      <c r="I11" s="71"/>
    </row>
    <row r="12" ht="20.15" customHeight="1" spans="2:9">
      <c r="B12" s="68"/>
      <c r="C12" s="69" t="s">
        <v>49</v>
      </c>
      <c r="D12" s="70" t="s">
        <v>54</v>
      </c>
      <c r="E12" s="69" t="s">
        <v>44</v>
      </c>
      <c r="F12" s="69" t="s">
        <v>52</v>
      </c>
      <c r="G12" s="69"/>
      <c r="H12" s="71"/>
      <c r="I12" s="71"/>
    </row>
    <row r="13" ht="20.15" customHeight="1" spans="2:9">
      <c r="B13" s="68"/>
      <c r="C13" s="69" t="s">
        <v>49</v>
      </c>
      <c r="D13" s="70" t="s">
        <v>55</v>
      </c>
      <c r="E13" s="69" t="s">
        <v>44</v>
      </c>
      <c r="F13" s="69" t="s">
        <v>52</v>
      </c>
      <c r="G13" s="69"/>
      <c r="H13" s="71"/>
      <c r="I13" s="71"/>
    </row>
    <row r="14" ht="20.15" customHeight="1" spans="2:9">
      <c r="B14" s="68"/>
      <c r="C14" s="69" t="s">
        <v>49</v>
      </c>
      <c r="D14" s="70" t="s">
        <v>56</v>
      </c>
      <c r="E14" s="69" t="s">
        <v>44</v>
      </c>
      <c r="F14" s="69" t="s">
        <v>52</v>
      </c>
      <c r="G14" s="69"/>
      <c r="H14" s="71"/>
      <c r="I14" s="71"/>
    </row>
    <row r="15" ht="20.15" customHeight="1" spans="2:9">
      <c r="B15" s="68"/>
      <c r="C15" s="69" t="s">
        <v>49</v>
      </c>
      <c r="D15" s="70" t="s">
        <v>57</v>
      </c>
      <c r="E15" s="69" t="s">
        <v>44</v>
      </c>
      <c r="F15" s="69" t="s">
        <v>52</v>
      </c>
      <c r="G15" s="69"/>
      <c r="H15" s="71"/>
      <c r="I15" s="71"/>
    </row>
    <row r="16" ht="20.15" customHeight="1" spans="2:9">
      <c r="B16" s="68"/>
      <c r="C16" s="69" t="s">
        <v>49</v>
      </c>
      <c r="D16" s="70" t="s">
        <v>58</v>
      </c>
      <c r="E16" s="69" t="s">
        <v>44</v>
      </c>
      <c r="F16" s="69" t="s">
        <v>52</v>
      </c>
      <c r="G16" s="69"/>
      <c r="H16" s="71"/>
      <c r="I16" s="71"/>
    </row>
    <row r="17" ht="20.15" customHeight="1" spans="2:9">
      <c r="B17" s="68"/>
      <c r="C17" s="69" t="s">
        <v>59</v>
      </c>
      <c r="D17" s="70" t="s">
        <v>60</v>
      </c>
      <c r="E17" s="69" t="s">
        <v>44</v>
      </c>
      <c r="F17" s="69" t="s">
        <v>23</v>
      </c>
      <c r="G17" s="69"/>
      <c r="H17" s="71"/>
      <c r="I17" s="71"/>
    </row>
    <row r="18" ht="20.15" customHeight="1" spans="2:9">
      <c r="B18" s="68"/>
      <c r="C18" s="69" t="s">
        <v>59</v>
      </c>
      <c r="D18" s="70" t="s">
        <v>61</v>
      </c>
      <c r="E18" s="69" t="s">
        <v>44</v>
      </c>
      <c r="F18" s="69" t="s">
        <v>52</v>
      </c>
      <c r="G18" s="69"/>
      <c r="H18" s="71"/>
      <c r="I18" s="71"/>
    </row>
    <row r="19" ht="20.15" customHeight="1" spans="2:9">
      <c r="B19" s="68"/>
      <c r="C19" s="69" t="s">
        <v>59</v>
      </c>
      <c r="D19" s="70" t="s">
        <v>62</v>
      </c>
      <c r="E19" s="69" t="s">
        <v>44</v>
      </c>
      <c r="F19" s="69" t="s">
        <v>52</v>
      </c>
      <c r="G19" s="69"/>
      <c r="H19" s="71"/>
      <c r="I19" s="71"/>
    </row>
    <row r="20" ht="20.15" customHeight="1" spans="2:9">
      <c r="B20" s="68"/>
      <c r="C20" s="69" t="s">
        <v>59</v>
      </c>
      <c r="D20" s="70" t="s">
        <v>63</v>
      </c>
      <c r="E20" s="69" t="s">
        <v>44</v>
      </c>
      <c r="F20" s="69" t="s">
        <v>52</v>
      </c>
      <c r="G20" s="69"/>
      <c r="H20" s="71"/>
      <c r="I20" s="71"/>
    </row>
    <row r="21" ht="20.15" customHeight="1" spans="2:9">
      <c r="B21" s="68"/>
      <c r="C21" s="69" t="s">
        <v>59</v>
      </c>
      <c r="D21" s="70" t="s">
        <v>64</v>
      </c>
      <c r="E21" s="69" t="s">
        <v>44</v>
      </c>
      <c r="F21" s="69" t="s">
        <v>52</v>
      </c>
      <c r="G21" s="69"/>
      <c r="H21" s="71"/>
      <c r="I21" s="71"/>
    </row>
    <row r="22" ht="20.15" customHeight="1" spans="2:9">
      <c r="B22" s="68"/>
      <c r="C22" s="69" t="s">
        <v>59</v>
      </c>
      <c r="D22" s="70" t="s">
        <v>65</v>
      </c>
      <c r="E22" s="69" t="s">
        <v>44</v>
      </c>
      <c r="F22" s="69" t="s">
        <v>52</v>
      </c>
      <c r="G22" s="69"/>
      <c r="H22" s="71"/>
      <c r="I22" s="71"/>
    </row>
    <row r="23" ht="20.15" customHeight="1" spans="2:9">
      <c r="B23" s="68"/>
      <c r="C23" s="69" t="s">
        <v>66</v>
      </c>
      <c r="D23" s="70" t="s">
        <v>67</v>
      </c>
      <c r="E23" s="69" t="s">
        <v>44</v>
      </c>
      <c r="F23" s="69" t="s">
        <v>52</v>
      </c>
      <c r="G23" s="69"/>
      <c r="H23" s="71"/>
      <c r="I23" s="71"/>
    </row>
    <row r="24" ht="20.15" customHeight="1" spans="2:9">
      <c r="B24" s="68"/>
      <c r="C24" s="69" t="s">
        <v>68</v>
      </c>
      <c r="D24" s="70" t="s">
        <v>69</v>
      </c>
      <c r="E24" s="69" t="s">
        <v>44</v>
      </c>
      <c r="F24" s="69" t="s">
        <v>52</v>
      </c>
      <c r="G24" s="69"/>
      <c r="H24" s="71"/>
      <c r="I24" s="71"/>
    </row>
    <row r="25" ht="20.15" customHeight="1" spans="2:9">
      <c r="B25" s="68"/>
      <c r="C25" s="69" t="s">
        <v>70</v>
      </c>
      <c r="D25" s="70" t="s">
        <v>71</v>
      </c>
      <c r="E25" s="69" t="s">
        <v>44</v>
      </c>
      <c r="F25" s="69" t="s">
        <v>52</v>
      </c>
      <c r="G25" s="69"/>
      <c r="H25" s="71"/>
      <c r="I25" s="71"/>
    </row>
    <row r="26" ht="20.15" customHeight="1" spans="2:9">
      <c r="B26" s="68"/>
      <c r="C26" s="69" t="s">
        <v>72</v>
      </c>
      <c r="D26" s="70" t="s">
        <v>73</v>
      </c>
      <c r="E26" s="69" t="s">
        <v>44</v>
      </c>
      <c r="F26" s="69" t="s">
        <v>52</v>
      </c>
      <c r="G26" s="69"/>
      <c r="H26" s="71"/>
      <c r="I26" s="71"/>
    </row>
    <row r="27" ht="20.15" customHeight="1" spans="2:9">
      <c r="B27" s="68"/>
      <c r="C27" s="69" t="s">
        <v>72</v>
      </c>
      <c r="D27" s="70" t="s">
        <v>74</v>
      </c>
      <c r="E27" s="69" t="s">
        <v>44</v>
      </c>
      <c r="F27" s="69" t="s">
        <v>52</v>
      </c>
      <c r="G27" s="69"/>
      <c r="H27" s="71"/>
      <c r="I27" s="71"/>
    </row>
    <row r="28" ht="20.15" customHeight="1" spans="2:9">
      <c r="B28" s="68"/>
      <c r="C28" s="69" t="s">
        <v>72</v>
      </c>
      <c r="D28" s="70" t="s">
        <v>75</v>
      </c>
      <c r="E28" s="69" t="s">
        <v>44</v>
      </c>
      <c r="F28" s="69" t="s">
        <v>52</v>
      </c>
      <c r="G28" s="69"/>
      <c r="H28" s="71"/>
      <c r="I28" s="71"/>
    </row>
    <row r="29" ht="20.15" customHeight="1" spans="2:9">
      <c r="B29" s="68"/>
      <c r="C29" s="69" t="s">
        <v>72</v>
      </c>
      <c r="D29" s="70" t="s">
        <v>76</v>
      </c>
      <c r="E29" s="69" t="s">
        <v>44</v>
      </c>
      <c r="F29" s="69" t="s">
        <v>52</v>
      </c>
      <c r="G29" s="69"/>
      <c r="H29" s="71"/>
      <c r="I29" s="71"/>
    </row>
    <row r="30" ht="20.15" customHeight="1" spans="2:9">
      <c r="B30" s="68"/>
      <c r="C30" s="69" t="s">
        <v>72</v>
      </c>
      <c r="D30" s="70" t="s">
        <v>77</v>
      </c>
      <c r="E30" s="69" t="s">
        <v>44</v>
      </c>
      <c r="F30" s="69" t="s">
        <v>52</v>
      </c>
      <c r="G30" s="69"/>
      <c r="H30" s="71"/>
      <c r="I30" s="71"/>
    </row>
    <row r="31" ht="20.15" customHeight="1" spans="2:9">
      <c r="B31" s="68"/>
      <c r="C31" s="69" t="s">
        <v>72</v>
      </c>
      <c r="D31" s="70" t="s">
        <v>78</v>
      </c>
      <c r="E31" s="69" t="s">
        <v>44</v>
      </c>
      <c r="F31" s="69" t="s">
        <v>52</v>
      </c>
      <c r="G31" s="69"/>
      <c r="H31" s="71"/>
      <c r="I31" s="71"/>
    </row>
    <row r="32" ht="20.15" customHeight="1" spans="2:9">
      <c r="B32" s="68"/>
      <c r="C32" s="69" t="s">
        <v>79</v>
      </c>
      <c r="D32" s="70" t="s">
        <v>80</v>
      </c>
      <c r="E32" s="69" t="s">
        <v>44</v>
      </c>
      <c r="F32" s="69" t="s">
        <v>52</v>
      </c>
      <c r="G32" s="69"/>
      <c r="H32" s="71"/>
      <c r="I32" s="71"/>
    </row>
    <row r="33" ht="20.15" customHeight="1" spans="2:9">
      <c r="B33" s="68"/>
      <c r="C33" s="69" t="s">
        <v>79</v>
      </c>
      <c r="D33" s="70" t="s">
        <v>81</v>
      </c>
      <c r="E33" s="69" t="s">
        <v>44</v>
      </c>
      <c r="F33" s="69" t="s">
        <v>52</v>
      </c>
      <c r="G33" s="69"/>
      <c r="H33" s="71"/>
      <c r="I33" s="71"/>
    </row>
    <row r="34" ht="20.15" customHeight="1" spans="2:9">
      <c r="B34" s="68"/>
      <c r="C34" s="69" t="s">
        <v>79</v>
      </c>
      <c r="D34" s="70" t="s">
        <v>82</v>
      </c>
      <c r="E34" s="69" t="s">
        <v>44</v>
      </c>
      <c r="F34" s="69" t="s">
        <v>52</v>
      </c>
      <c r="G34" s="69"/>
      <c r="H34" s="71"/>
      <c r="I34" s="71"/>
    </row>
    <row r="35" ht="20.15" customHeight="1" spans="2:9">
      <c r="B35" s="68"/>
      <c r="C35" s="69" t="s">
        <v>79</v>
      </c>
      <c r="D35" s="70" t="s">
        <v>83</v>
      </c>
      <c r="E35" s="69" t="s">
        <v>44</v>
      </c>
      <c r="F35" s="69" t="s">
        <v>52</v>
      </c>
      <c r="G35" s="69"/>
      <c r="H35" s="71"/>
      <c r="I35" s="71"/>
    </row>
    <row r="36" ht="20.15" customHeight="1" spans="2:9">
      <c r="B36" s="68"/>
      <c r="C36" s="69" t="s">
        <v>79</v>
      </c>
      <c r="D36" s="70" t="s">
        <v>84</v>
      </c>
      <c r="E36" s="69" t="s">
        <v>44</v>
      </c>
      <c r="F36" s="69" t="s">
        <v>52</v>
      </c>
      <c r="G36" s="72"/>
      <c r="H36" s="72"/>
      <c r="I36" s="72"/>
    </row>
    <row r="37" ht="20.15" customHeight="1" spans="2:9">
      <c r="B37" s="68"/>
      <c r="C37" s="69" t="s">
        <v>79</v>
      </c>
      <c r="D37" s="70" t="s">
        <v>85</v>
      </c>
      <c r="E37" s="69" t="s">
        <v>44</v>
      </c>
      <c r="F37" s="69" t="s">
        <v>23</v>
      </c>
      <c r="G37" s="72"/>
      <c r="H37" s="72"/>
      <c r="I37" s="72"/>
    </row>
    <row r="38" ht="20.15" customHeight="1" spans="2:9">
      <c r="B38" s="68"/>
      <c r="C38" s="69" t="s">
        <v>79</v>
      </c>
      <c r="D38" s="70" t="s">
        <v>86</v>
      </c>
      <c r="E38" s="69" t="s">
        <v>44</v>
      </c>
      <c r="F38" s="69" t="s">
        <v>23</v>
      </c>
      <c r="G38" s="72"/>
      <c r="H38" s="72"/>
      <c r="I38" s="72"/>
    </row>
    <row r="39" ht="20.15" customHeight="1" spans="2:9">
      <c r="B39" s="68"/>
      <c r="C39" s="73" t="s">
        <v>87</v>
      </c>
      <c r="D39" s="70" t="s">
        <v>88</v>
      </c>
      <c r="E39" s="69" t="s">
        <v>44</v>
      </c>
      <c r="F39" s="69" t="s">
        <v>52</v>
      </c>
      <c r="G39" s="72"/>
      <c r="H39" s="72"/>
      <c r="I39" s="72"/>
    </row>
    <row r="40" ht="20.15" customHeight="1" spans="2:9">
      <c r="B40" s="68"/>
      <c r="C40" s="73" t="s">
        <v>87</v>
      </c>
      <c r="D40" s="70" t="s">
        <v>89</v>
      </c>
      <c r="E40" s="69" t="s">
        <v>44</v>
      </c>
      <c r="F40" s="69" t="s">
        <v>52</v>
      </c>
      <c r="G40" s="72"/>
      <c r="H40" s="72"/>
      <c r="I40" s="72"/>
    </row>
    <row r="41" ht="20.15" customHeight="1" spans="2:9">
      <c r="B41" s="68"/>
      <c r="C41" s="73" t="s">
        <v>87</v>
      </c>
      <c r="D41" s="70" t="s">
        <v>90</v>
      </c>
      <c r="E41" s="69" t="s">
        <v>44</v>
      </c>
      <c r="F41" s="69" t="s">
        <v>52</v>
      </c>
      <c r="G41" s="72"/>
      <c r="H41" s="72"/>
      <c r="I41" s="72"/>
    </row>
    <row r="42" ht="20.15" customHeight="1" spans="2:9">
      <c r="B42" s="68"/>
      <c r="C42" s="73" t="s">
        <v>87</v>
      </c>
      <c r="D42" s="70" t="s">
        <v>91</v>
      </c>
      <c r="E42" s="69" t="s">
        <v>44</v>
      </c>
      <c r="F42" s="69" t="s">
        <v>52</v>
      </c>
      <c r="G42" s="72"/>
      <c r="H42" s="72"/>
      <c r="I42" s="72"/>
    </row>
    <row r="43" ht="20.15" customHeight="1" spans="2:9">
      <c r="B43" s="68"/>
      <c r="C43" s="73" t="s">
        <v>87</v>
      </c>
      <c r="D43" s="70" t="s">
        <v>92</v>
      </c>
      <c r="E43" s="69" t="s">
        <v>44</v>
      </c>
      <c r="F43" s="69" t="s">
        <v>52</v>
      </c>
      <c r="G43" s="72"/>
      <c r="H43" s="72"/>
      <c r="I43" s="72"/>
    </row>
    <row r="44" ht="20.15" customHeight="1" spans="2:9">
      <c r="B44" s="68"/>
      <c r="C44" s="73" t="s">
        <v>87</v>
      </c>
      <c r="D44" s="70" t="s">
        <v>93</v>
      </c>
      <c r="E44" s="69" t="s">
        <v>44</v>
      </c>
      <c r="F44" s="69" t="s">
        <v>52</v>
      </c>
      <c r="G44" s="72"/>
      <c r="H44" s="72"/>
      <c r="I44" s="72"/>
    </row>
    <row r="45" ht="20.15" customHeight="1" spans="2:9">
      <c r="B45" s="68"/>
      <c r="C45" s="73" t="s">
        <v>87</v>
      </c>
      <c r="D45" s="70" t="s">
        <v>94</v>
      </c>
      <c r="E45" s="69" t="s">
        <v>44</v>
      </c>
      <c r="F45" s="69" t="s">
        <v>52</v>
      </c>
      <c r="G45" s="72"/>
      <c r="H45" s="72"/>
      <c r="I45" s="72"/>
    </row>
    <row r="46" ht="20.15" customHeight="1" spans="2:9">
      <c r="B46" s="68"/>
      <c r="C46" s="73" t="s">
        <v>87</v>
      </c>
      <c r="D46" s="70" t="s">
        <v>95</v>
      </c>
      <c r="E46" s="69" t="s">
        <v>44</v>
      </c>
      <c r="F46" s="69" t="s">
        <v>52</v>
      </c>
      <c r="G46" s="72"/>
      <c r="H46" s="72"/>
      <c r="I46" s="72"/>
    </row>
    <row r="47" ht="20.15" customHeight="1" spans="2:9">
      <c r="B47" s="68"/>
      <c r="C47" s="73" t="s">
        <v>87</v>
      </c>
      <c r="D47" s="70" t="s">
        <v>96</v>
      </c>
      <c r="E47" s="69" t="s">
        <v>44</v>
      </c>
      <c r="F47" s="69" t="s">
        <v>52</v>
      </c>
      <c r="G47" s="72"/>
      <c r="H47" s="72"/>
      <c r="I47" s="72"/>
    </row>
    <row r="48" ht="20.15" customHeight="1" spans="2:9">
      <c r="B48" s="68"/>
      <c r="C48" s="73" t="s">
        <v>87</v>
      </c>
      <c r="D48" s="70" t="s">
        <v>97</v>
      </c>
      <c r="E48" s="69" t="s">
        <v>44</v>
      </c>
      <c r="F48" s="69" t="s">
        <v>52</v>
      </c>
      <c r="G48" s="72"/>
      <c r="H48" s="72"/>
      <c r="I48" s="72"/>
    </row>
    <row r="49" ht="20.15" customHeight="1" spans="2:9">
      <c r="B49" s="68"/>
      <c r="C49" s="73" t="s">
        <v>87</v>
      </c>
      <c r="D49" s="70" t="s">
        <v>98</v>
      </c>
      <c r="E49" s="69" t="s">
        <v>44</v>
      </c>
      <c r="F49" s="69" t="s">
        <v>52</v>
      </c>
      <c r="G49" s="72"/>
      <c r="H49" s="72"/>
      <c r="I49" s="72"/>
    </row>
    <row r="50" ht="20.15" customHeight="1" spans="2:9">
      <c r="B50" s="68"/>
      <c r="C50" s="69" t="s">
        <v>99</v>
      </c>
      <c r="D50" s="73" t="s">
        <v>100</v>
      </c>
      <c r="E50" s="69" t="s">
        <v>44</v>
      </c>
      <c r="F50" s="69" t="s">
        <v>52</v>
      </c>
      <c r="G50" s="72"/>
      <c r="H50" s="72"/>
      <c r="I50" s="72"/>
    </row>
    <row r="51" ht="20.15" customHeight="1" spans="2:9">
      <c r="B51" s="68"/>
      <c r="C51" s="69" t="s">
        <v>101</v>
      </c>
      <c r="D51" s="73" t="s">
        <v>102</v>
      </c>
      <c r="E51" s="69" t="s">
        <v>44</v>
      </c>
      <c r="F51" s="69" t="s">
        <v>52</v>
      </c>
      <c r="G51" s="72"/>
      <c r="H51" s="72"/>
      <c r="I51" s="72"/>
    </row>
    <row r="52" ht="20.15" customHeight="1"/>
    <row r="53" ht="20.15" customHeight="1"/>
    <row r="54" ht="20.15" customHeight="1"/>
    <row r="55" ht="20.15" customHeight="1"/>
    <row r="56" ht="20.15" customHeight="1"/>
    <row r="57" ht="20.15" customHeight="1"/>
    <row r="58" ht="20.15" customHeight="1"/>
    <row r="59" ht="20.15" customHeight="1"/>
    <row r="60" ht="20.15" customHeight="1"/>
    <row r="61" ht="20.15" customHeight="1"/>
    <row r="62" ht="20.15" customHeight="1"/>
  </sheetData>
  <mergeCells count="5">
    <mergeCell ref="B1:I1"/>
    <mergeCell ref="D2:G2"/>
    <mergeCell ref="D3:G3"/>
    <mergeCell ref="D4:G4"/>
    <mergeCell ref="B6:B51"/>
  </mergeCells>
  <conditionalFormatting sqref="F39">
    <cfRule type="cellIs" dxfId="0" priority="28" operator="equal">
      <formula>"阻塞"</formula>
    </cfRule>
    <cfRule type="cellIs" dxfId="1" priority="29" operator="equal">
      <formula>"阻塞"</formula>
    </cfRule>
    <cfRule type="cellIs" dxfId="0" priority="30" operator="equal">
      <formula>"未执行"</formula>
    </cfRule>
    <cfRule type="cellIs" dxfId="0" priority="31" operator="equal">
      <formula>"""未执行"""</formula>
    </cfRule>
    <cfRule type="cellIs" dxfId="1" priority="32" operator="equal">
      <formula>"失败"</formula>
    </cfRule>
    <cfRule type="cellIs" dxfId="2" priority="33" operator="equal">
      <formula>"通过"</formula>
    </cfRule>
    <cfRule type="cellIs" dxfId="2" priority="34" operator="equal">
      <formula>$E$7</formula>
    </cfRule>
    <cfRule type="cellIs" dxfId="2" priority="35" operator="equal">
      <formula>通过</formula>
    </cfRule>
    <cfRule type="cellIs" dxfId="2" priority="36" operator="equal">
      <formula>通过</formula>
    </cfRule>
  </conditionalFormatting>
  <conditionalFormatting sqref="F44">
    <cfRule type="cellIs" dxfId="0" priority="10" operator="equal">
      <formula>"阻塞"</formula>
    </cfRule>
    <cfRule type="cellIs" dxfId="1" priority="11" operator="equal">
      <formula>"阻塞"</formula>
    </cfRule>
    <cfRule type="cellIs" dxfId="0" priority="12" operator="equal">
      <formula>"未执行"</formula>
    </cfRule>
    <cfRule type="cellIs" dxfId="0" priority="13" operator="equal">
      <formula>"""未执行"""</formula>
    </cfRule>
    <cfRule type="cellIs" dxfId="1" priority="14" operator="equal">
      <formula>"失败"</formula>
    </cfRule>
    <cfRule type="cellIs" dxfId="2" priority="15" operator="equal">
      <formula>"通过"</formula>
    </cfRule>
    <cfRule type="cellIs" dxfId="2" priority="16" operator="equal">
      <formula>$E$7</formula>
    </cfRule>
    <cfRule type="cellIs" dxfId="2" priority="17" operator="equal">
      <formula>通过</formula>
    </cfRule>
    <cfRule type="cellIs" dxfId="2" priority="18" operator="equal">
      <formula>通过</formula>
    </cfRule>
  </conditionalFormatting>
  <conditionalFormatting sqref="F18:F33">
    <cfRule type="cellIs" dxfId="0" priority="46" operator="equal">
      <formula>"阻塞"</formula>
    </cfRule>
    <cfRule type="cellIs" dxfId="1" priority="47" operator="equal">
      <formula>"阻塞"</formula>
    </cfRule>
    <cfRule type="cellIs" dxfId="0" priority="48" operator="equal">
      <formula>"未执行"</formula>
    </cfRule>
    <cfRule type="cellIs" dxfId="0" priority="49" operator="equal">
      <formula>"""未执行"""</formula>
    </cfRule>
    <cfRule type="cellIs" dxfId="1" priority="50" operator="equal">
      <formula>"失败"</formula>
    </cfRule>
    <cfRule type="cellIs" dxfId="2" priority="51" operator="equal">
      <formula>"通过"</formula>
    </cfRule>
    <cfRule type="cellIs" dxfId="2" priority="52" operator="equal">
      <formula>$E$7</formula>
    </cfRule>
    <cfRule type="cellIs" dxfId="2" priority="53" operator="equal">
      <formula>通过</formula>
    </cfRule>
    <cfRule type="cellIs" dxfId="2" priority="54" operator="equal">
      <formula>通过</formula>
    </cfRule>
  </conditionalFormatting>
  <conditionalFormatting sqref="F34:F36">
    <cfRule type="cellIs" dxfId="0" priority="37" operator="equal">
      <formula>"阻塞"</formula>
    </cfRule>
    <cfRule type="cellIs" dxfId="1" priority="38" operator="equal">
      <formula>"阻塞"</formula>
    </cfRule>
    <cfRule type="cellIs" dxfId="0" priority="39" operator="equal">
      <formula>"未执行"</formula>
    </cfRule>
    <cfRule type="cellIs" dxfId="0" priority="40" operator="equal">
      <formula>"""未执行"""</formula>
    </cfRule>
    <cfRule type="cellIs" dxfId="1" priority="41" operator="equal">
      <formula>"失败"</formula>
    </cfRule>
    <cfRule type="cellIs" dxfId="2" priority="42" operator="equal">
      <formula>"通过"</formula>
    </cfRule>
    <cfRule type="cellIs" dxfId="2" priority="43" operator="equal">
      <formula>$E$7</formula>
    </cfRule>
    <cfRule type="cellIs" dxfId="2" priority="44" operator="equal">
      <formula>通过</formula>
    </cfRule>
    <cfRule type="cellIs" dxfId="2" priority="45" operator="equal">
      <formula>通过</formula>
    </cfRule>
  </conditionalFormatting>
  <conditionalFormatting sqref="F40:F43">
    <cfRule type="cellIs" dxfId="0" priority="19" operator="equal">
      <formula>"阻塞"</formula>
    </cfRule>
    <cfRule type="cellIs" dxfId="1" priority="20" operator="equal">
      <formula>"阻塞"</formula>
    </cfRule>
    <cfRule type="cellIs" dxfId="0" priority="21" operator="equal">
      <formula>"未执行"</formula>
    </cfRule>
    <cfRule type="cellIs" dxfId="0" priority="22" operator="equal">
      <formula>"""未执行"""</formula>
    </cfRule>
    <cfRule type="cellIs" dxfId="1" priority="23" operator="equal">
      <formula>"失败"</formula>
    </cfRule>
    <cfRule type="cellIs" dxfId="2" priority="24" operator="equal">
      <formula>"通过"</formula>
    </cfRule>
    <cfRule type="cellIs" dxfId="2" priority="25" operator="equal">
      <formula>$E$7</formula>
    </cfRule>
    <cfRule type="cellIs" dxfId="2" priority="26" operator="equal">
      <formula>通过</formula>
    </cfRule>
    <cfRule type="cellIs" dxfId="2" priority="27" operator="equal">
      <formula>通过</formula>
    </cfRule>
  </conditionalFormatting>
  <conditionalFormatting sqref="F45:F51">
    <cfRule type="cellIs" dxfId="0" priority="1" operator="equal">
      <formula>"阻塞"</formula>
    </cfRule>
    <cfRule type="cellIs" dxfId="1" priority="2" operator="equal">
      <formula>"阻塞"</formula>
    </cfRule>
    <cfRule type="cellIs" dxfId="0" priority="3" operator="equal">
      <formula>"未执行"</formula>
    </cfRule>
    <cfRule type="cellIs" dxfId="0" priority="4" operator="equal">
      <formula>"""未执行"""</formula>
    </cfRule>
    <cfRule type="cellIs" dxfId="1" priority="5" operator="equal">
      <formula>"失败"</formula>
    </cfRule>
    <cfRule type="cellIs" dxfId="2" priority="6" operator="equal">
      <formula>"通过"</formula>
    </cfRule>
    <cfRule type="cellIs" dxfId="2" priority="7" operator="equal">
      <formula>$E$7</formula>
    </cfRule>
    <cfRule type="cellIs" dxfId="2" priority="8" operator="equal">
      <formula>通过</formula>
    </cfRule>
    <cfRule type="cellIs" dxfId="2" priority="9" operator="equal">
      <formula>通过</formula>
    </cfRule>
  </conditionalFormatting>
  <conditionalFormatting sqref="F37:F38 E6:F17 E18:E51">
    <cfRule type="cellIs" dxfId="0" priority="59" operator="equal">
      <formula>"阻塞"</formula>
    </cfRule>
    <cfRule type="cellIs" dxfId="1" priority="60" operator="equal">
      <formula>"阻塞"</formula>
    </cfRule>
    <cfRule type="cellIs" dxfId="0" priority="68" operator="equal">
      <formula>"未执行"</formula>
    </cfRule>
    <cfRule type="cellIs" dxfId="0" priority="69" operator="equal">
      <formula>"""未执行"""</formula>
    </cfRule>
    <cfRule type="cellIs" dxfId="1" priority="70" operator="equal">
      <formula>"失败"</formula>
    </cfRule>
    <cfRule type="cellIs" dxfId="2" priority="71" operator="equal">
      <formula>"通过"</formula>
    </cfRule>
    <cfRule type="cellIs" dxfId="2" priority="72" operator="equal">
      <formula>$E$7</formula>
    </cfRule>
    <cfRule type="cellIs" dxfId="2" priority="73" operator="equal">
      <formula>通过</formula>
    </cfRule>
    <cfRule type="cellIs" dxfId="2" priority="74" operator="equal">
      <formula>通过</formula>
    </cfRule>
  </conditionalFormatting>
  <dataValidations count="1">
    <dataValidation type="list" allowBlank="1" showInputMessage="1" showErrorMessage="1" sqref="E47 E48 E49 E50 E51 E6:E11 E12:E14 E15:E16 E17:E18 E19:E21 E22:E36 E37:E46">
      <formula1>"通过,失败,阻塞"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"/>
  <sheetViews>
    <sheetView workbookViewId="0">
      <selection activeCell="C6" sqref="C6"/>
    </sheetView>
  </sheetViews>
  <sheetFormatPr defaultColWidth="8.73333333333333" defaultRowHeight="13.5"/>
  <cols>
    <col min="1" max="1" width="9" style="56"/>
    <col min="2" max="2" width="67.0833333333333" style="56" customWidth="1"/>
    <col min="3" max="3" width="12.45" style="56" customWidth="1"/>
    <col min="4" max="4" width="11.6333333333333" style="56" customWidth="1"/>
    <col min="5" max="5" width="9.55" style="56" customWidth="1"/>
    <col min="6" max="6" width="13.0833333333333" style="56" customWidth="1"/>
    <col min="7" max="7" width="28.6333333333333" style="56" customWidth="1"/>
    <col min="8" max="8" width="9" style="56"/>
    <col min="9" max="9" width="10.45" style="56" customWidth="1"/>
    <col min="10" max="10" width="15.9166666666667" style="56" customWidth="1"/>
    <col min="11" max="11" width="9" style="56"/>
    <col min="12" max="12" width="10.45" style="56" customWidth="1"/>
    <col min="13" max="13" width="9" style="56"/>
    <col min="14" max="14" width="15.9166666666667" style="56" customWidth="1"/>
    <col min="15" max="15" width="9" style="56"/>
    <col min="16" max="16" width="14.2666666666667" style="56" customWidth="1"/>
    <col min="17" max="32" width="9" style="56"/>
    <col min="33" max="16384" width="8.73333333333333" style="56"/>
  </cols>
  <sheetData>
    <row r="1" ht="31.5" spans="1:16">
      <c r="A1" s="57" t="s">
        <v>103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="55" customFormat="1" ht="16.5" spans="1:16">
      <c r="A2" s="59" t="s">
        <v>104</v>
      </c>
      <c r="B2" s="59" t="s">
        <v>105</v>
      </c>
      <c r="C2" s="60" t="s">
        <v>106</v>
      </c>
      <c r="D2" s="60" t="s">
        <v>107</v>
      </c>
      <c r="E2" s="61" t="s">
        <v>108</v>
      </c>
      <c r="F2" s="59" t="s">
        <v>109</v>
      </c>
      <c r="G2" s="59" t="s">
        <v>110</v>
      </c>
      <c r="H2" s="59" t="s">
        <v>111</v>
      </c>
      <c r="I2" s="59" t="s">
        <v>112</v>
      </c>
      <c r="J2" s="60" t="s">
        <v>113</v>
      </c>
      <c r="K2" s="61" t="s">
        <v>114</v>
      </c>
      <c r="L2" s="59" t="s">
        <v>115</v>
      </c>
      <c r="M2" s="59" t="s">
        <v>116</v>
      </c>
      <c r="N2" s="59" t="s">
        <v>117</v>
      </c>
      <c r="O2" s="59" t="s">
        <v>118</v>
      </c>
      <c r="P2" s="59" t="s">
        <v>119</v>
      </c>
    </row>
    <row r="3" ht="189" spans="1:16">
      <c r="A3" s="62">
        <v>23</v>
      </c>
      <c r="B3" s="62" t="s">
        <v>120</v>
      </c>
      <c r="C3" s="56" t="s">
        <v>121</v>
      </c>
      <c r="D3" s="62" t="s">
        <v>122</v>
      </c>
      <c r="E3" s="62" t="s">
        <v>123</v>
      </c>
      <c r="F3" s="62" t="s">
        <v>124</v>
      </c>
      <c r="G3" s="63" t="s">
        <v>125</v>
      </c>
      <c r="H3" s="62" t="s">
        <v>126</v>
      </c>
      <c r="I3" s="62" t="s">
        <v>7</v>
      </c>
      <c r="J3" s="65">
        <v>44351.5490277778</v>
      </c>
      <c r="K3" s="62" t="s">
        <v>11</v>
      </c>
      <c r="L3" s="62" t="s">
        <v>127</v>
      </c>
      <c r="M3" s="62" t="s">
        <v>128</v>
      </c>
      <c r="N3" s="65">
        <v>44350.5574884259</v>
      </c>
      <c r="O3" s="62" t="s">
        <v>11</v>
      </c>
      <c r="P3" s="65">
        <v>44351.566875</v>
      </c>
    </row>
    <row r="4" ht="94.5" spans="1:16">
      <c r="A4" s="62">
        <v>24</v>
      </c>
      <c r="B4" s="62" t="s">
        <v>129</v>
      </c>
      <c r="C4" s="56" t="s">
        <v>130</v>
      </c>
      <c r="D4" s="62" t="s">
        <v>131</v>
      </c>
      <c r="E4" s="62" t="s">
        <v>123</v>
      </c>
      <c r="F4" s="62" t="s">
        <v>124</v>
      </c>
      <c r="G4" s="63" t="s">
        <v>132</v>
      </c>
      <c r="H4" s="62" t="s">
        <v>126</v>
      </c>
      <c r="I4" s="62" t="s">
        <v>7</v>
      </c>
      <c r="J4" s="65">
        <v>44351.5504050926</v>
      </c>
      <c r="K4" s="62" t="s">
        <v>11</v>
      </c>
      <c r="L4" s="62" t="s">
        <v>133</v>
      </c>
      <c r="M4" s="62" t="s">
        <v>128</v>
      </c>
      <c r="N4" s="65">
        <v>44349.5573263889</v>
      </c>
      <c r="O4" s="62" t="s">
        <v>11</v>
      </c>
      <c r="P4" s="65">
        <v>44350.5668518519</v>
      </c>
    </row>
    <row r="5" ht="94.5" spans="1:16">
      <c r="A5" s="62">
        <v>25</v>
      </c>
      <c r="B5" s="62" t="s">
        <v>134</v>
      </c>
      <c r="C5" s="56" t="s">
        <v>121</v>
      </c>
      <c r="D5" s="62" t="s">
        <v>122</v>
      </c>
      <c r="E5" s="62" t="s">
        <v>123</v>
      </c>
      <c r="F5" s="62" t="s">
        <v>124</v>
      </c>
      <c r="G5" s="63" t="s">
        <v>135</v>
      </c>
      <c r="H5" s="62" t="s">
        <v>126</v>
      </c>
      <c r="I5" s="62" t="s">
        <v>7</v>
      </c>
      <c r="J5" s="65">
        <v>44351.553587963</v>
      </c>
      <c r="K5" s="62" t="s">
        <v>11</v>
      </c>
      <c r="L5" s="62" t="s">
        <v>133</v>
      </c>
      <c r="M5" s="62" t="s">
        <v>128</v>
      </c>
      <c r="N5" s="65">
        <v>44350.5569560185</v>
      </c>
      <c r="O5" s="62" t="s">
        <v>11</v>
      </c>
      <c r="P5" s="65">
        <v>44351.5668287037</v>
      </c>
    </row>
    <row r="6" ht="94.5" spans="1:16">
      <c r="A6" s="62">
        <v>26</v>
      </c>
      <c r="B6" s="62" t="s">
        <v>136</v>
      </c>
      <c r="C6" s="56" t="s">
        <v>121</v>
      </c>
      <c r="D6" s="62" t="s">
        <v>122</v>
      </c>
      <c r="E6" s="62" t="s">
        <v>123</v>
      </c>
      <c r="F6" s="62" t="s">
        <v>124</v>
      </c>
      <c r="G6" s="63" t="s">
        <v>135</v>
      </c>
      <c r="H6" s="62" t="s">
        <v>126</v>
      </c>
      <c r="I6" s="62" t="s">
        <v>7</v>
      </c>
      <c r="J6" s="65">
        <v>44351.5540972222</v>
      </c>
      <c r="K6" s="62" t="s">
        <v>11</v>
      </c>
      <c r="L6" s="62" t="s">
        <v>127</v>
      </c>
      <c r="M6" s="62" t="s">
        <v>128</v>
      </c>
      <c r="N6" s="65">
        <v>44349.5562268519</v>
      </c>
      <c r="O6" s="62" t="s">
        <v>11</v>
      </c>
      <c r="P6" s="65">
        <v>44351.5668055556</v>
      </c>
    </row>
    <row r="7" spans="7:14">
      <c r="G7" s="64"/>
      <c r="J7" s="66"/>
      <c r="N7" s="66"/>
    </row>
    <row r="8" spans="7:14">
      <c r="G8" s="64"/>
      <c r="J8" s="66"/>
      <c r="N8" s="66"/>
    </row>
    <row r="9" spans="7:14">
      <c r="G9" s="64"/>
      <c r="J9" s="66"/>
      <c r="N9" s="66"/>
    </row>
  </sheetData>
  <autoFilter ref="A2:P6">
    <extLst/>
  </autoFilter>
  <mergeCells count="1">
    <mergeCell ref="A1:P1"/>
  </mergeCells>
  <dataValidations count="2">
    <dataValidation type="custom" allowBlank="1" showInputMessage="1" showErrorMessage="1" sqref="D1:D2 D20:D1048576">
      <formula1>"1,2,3,4"</formula1>
    </dataValidation>
    <dataValidation type="list" allowBlank="1" showInputMessage="1" showErrorMessage="1" sqref="C1:C2 C7:C1048576">
      <formula1>"冒烟测试阶段,系统测试阶段,试运行测试阶段,用户使用阶段"</formula1>
    </dataValidation>
  </dataValidations>
  <pageMargins left="0.699305555555556" right="0.699305555555556" top="0.75" bottom="0.75" header="0.3" footer="0.3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09"/>
  <sheetViews>
    <sheetView zoomScale="115" zoomScaleNormal="115" workbookViewId="0">
      <selection activeCell="M22" sqref="M22"/>
    </sheetView>
  </sheetViews>
  <sheetFormatPr defaultColWidth="8.73333333333333" defaultRowHeight="13.5"/>
  <cols>
    <col min="1" max="3" width="18.3666666666667" style="1" customWidth="1"/>
    <col min="4" max="4" width="15.9166666666667" style="1" customWidth="1"/>
    <col min="5" max="5" width="13.0833333333333" style="1" customWidth="1"/>
    <col min="6" max="6" width="10.3666666666667" style="1" customWidth="1"/>
    <col min="7" max="7" width="16.45" style="1" customWidth="1"/>
    <col min="8" max="8" width="14.9166666666667" style="1" customWidth="1"/>
    <col min="9" max="10" width="13.7333333333333" style="1" customWidth="1"/>
    <col min="11" max="32" width="9" style="1"/>
    <col min="33" max="16384" width="8.73333333333333" style="1"/>
  </cols>
  <sheetData>
    <row r="1" ht="16.5" spans="1:32">
      <c r="A1" s="2" t="s">
        <v>137</v>
      </c>
      <c r="B1" s="2"/>
      <c r="C1" s="2"/>
      <c r="D1" s="2"/>
      <c r="E1" s="2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</row>
    <row r="2" ht="16.5" spans="1:32">
      <c r="A2" s="3" t="s">
        <v>138</v>
      </c>
      <c r="B2" s="4" t="s">
        <v>7</v>
      </c>
      <c r="C2" s="5"/>
      <c r="D2" s="3" t="s">
        <v>139</v>
      </c>
      <c r="E2" s="4" t="s">
        <v>11</v>
      </c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</row>
    <row r="3" ht="16.5" spans="1:32">
      <c r="A3" s="3" t="s">
        <v>140</v>
      </c>
      <c r="B3" s="6" t="s">
        <v>5</v>
      </c>
      <c r="C3" s="7"/>
      <c r="D3" s="3"/>
      <c r="E3" s="5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</row>
    <row r="4" ht="16.5" spans="1:32">
      <c r="A4" s="3" t="s">
        <v>141</v>
      </c>
      <c r="B4" s="8" t="s">
        <v>142</v>
      </c>
      <c r="C4" s="8"/>
      <c r="D4" s="3" t="s">
        <v>143</v>
      </c>
      <c r="E4" s="9" t="s">
        <v>144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</row>
    <row r="5" ht="16.5" spans="1:32">
      <c r="A5" s="10" t="s">
        <v>145</v>
      </c>
      <c r="B5" s="10"/>
      <c r="C5" s="10"/>
      <c r="D5" s="10"/>
      <c r="E5" s="10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</row>
    <row r="6" ht="14.25" spans="1:32">
      <c r="A6" s="11" t="s">
        <v>28</v>
      </c>
      <c r="B6" s="12">
        <f>COUNTA(测试用例情况!E6:E65428)</f>
        <v>46</v>
      </c>
      <c r="C6" s="13"/>
      <c r="D6" s="11" t="s">
        <v>29</v>
      </c>
      <c r="E6" s="12">
        <f>B7+E7</f>
        <v>46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</row>
    <row r="7" ht="14.25" spans="1:32">
      <c r="A7" s="11" t="s">
        <v>30</v>
      </c>
      <c r="B7" s="14">
        <f>COUNTIF(测试用例情况!$E$6:$E$65414,"通过")</f>
        <v>46</v>
      </c>
      <c r="C7" s="13"/>
      <c r="D7" s="11" t="s">
        <v>31</v>
      </c>
      <c r="E7" s="15">
        <f>COUNTIF(测试用例情况!$E$6:$E$65414,"失败")</f>
        <v>0</v>
      </c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</row>
    <row r="8" spans="1:32">
      <c r="A8" s="11" t="s">
        <v>32</v>
      </c>
      <c r="B8" s="16">
        <f>COUNTIF(测试用例情况!$E$6:$E$65414,"阻塞")</f>
        <v>0</v>
      </c>
      <c r="C8" s="13"/>
      <c r="D8" s="11" t="s">
        <v>33</v>
      </c>
      <c r="E8" s="17">
        <f>B7/B6*100%</f>
        <v>1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</row>
    <row r="9" ht="16.5" spans="1:32">
      <c r="A9" s="10" t="s">
        <v>145</v>
      </c>
      <c r="B9" s="10"/>
      <c r="C9" s="10"/>
      <c r="D9" s="10"/>
      <c r="E9" s="10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0" spans="1:32">
      <c r="A10" s="18" t="s">
        <v>146</v>
      </c>
      <c r="B10" s="19" t="s">
        <v>35</v>
      </c>
      <c r="C10" s="18" t="s">
        <v>147</v>
      </c>
      <c r="D10" s="19" t="s">
        <v>148</v>
      </c>
      <c r="E10" s="20" t="s">
        <v>40</v>
      </c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</row>
    <row r="11" ht="21.75" customHeight="1" spans="1:32">
      <c r="A11" s="4">
        <v>1</v>
      </c>
      <c r="B11" s="21" t="s">
        <v>149</v>
      </c>
      <c r="C11" s="22">
        <v>0</v>
      </c>
      <c r="D11" s="23" t="s">
        <v>44</v>
      </c>
      <c r="E11" s="24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</row>
    <row r="12" spans="1:32">
      <c r="A12" s="4">
        <v>2</v>
      </c>
      <c r="B12" s="21" t="s">
        <v>150</v>
      </c>
      <c r="C12" s="22">
        <v>3</v>
      </c>
      <c r="D12" s="23" t="s">
        <v>44</v>
      </c>
      <c r="E12" s="25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</row>
    <row r="13" spans="1:32">
      <c r="A13" s="4">
        <v>3</v>
      </c>
      <c r="B13" s="21" t="s">
        <v>87</v>
      </c>
      <c r="C13" s="26">
        <v>1</v>
      </c>
      <c r="D13" s="23" t="s">
        <v>44</v>
      </c>
      <c r="E13" s="24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</row>
    <row r="14" spans="1:32">
      <c r="A14" s="4">
        <v>4</v>
      </c>
      <c r="B14" s="21" t="s">
        <v>99</v>
      </c>
      <c r="C14" s="22">
        <v>0</v>
      </c>
      <c r="D14" s="23" t="s">
        <v>44</v>
      </c>
      <c r="E14" s="25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</row>
    <row r="15" spans="1:32">
      <c r="A15" s="4">
        <v>5</v>
      </c>
      <c r="B15" s="21" t="s">
        <v>101</v>
      </c>
      <c r="C15" s="22">
        <v>0</v>
      </c>
      <c r="D15" s="23" t="s">
        <v>44</v>
      </c>
      <c r="E15" s="2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</row>
    <row r="16" ht="16.5" spans="1:32">
      <c r="A16" s="10" t="s">
        <v>151</v>
      </c>
      <c r="B16" s="10"/>
      <c r="C16" s="10"/>
      <c r="D16" s="10"/>
      <c r="E16" s="10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</row>
    <row r="17" spans="1:32">
      <c r="A17" s="27" t="s">
        <v>106</v>
      </c>
      <c r="B17" s="27" t="s">
        <v>130</v>
      </c>
      <c r="C17" s="27" t="s">
        <v>121</v>
      </c>
      <c r="D17" s="27" t="s">
        <v>152</v>
      </c>
      <c r="E17" s="27" t="s">
        <v>153</v>
      </c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</row>
    <row r="18" spans="1:32">
      <c r="A18" s="27" t="s">
        <v>147</v>
      </c>
      <c r="B18" s="28">
        <v>1</v>
      </c>
      <c r="C18" s="29">
        <v>3</v>
      </c>
      <c r="D18" s="28">
        <v>0</v>
      </c>
      <c r="E18" s="28">
        <v>0</v>
      </c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</row>
    <row r="19" ht="16.5" spans="1:32">
      <c r="A19" s="10" t="s">
        <v>154</v>
      </c>
      <c r="B19" s="10"/>
      <c r="C19" s="10"/>
      <c r="D19" s="10"/>
      <c r="E19" s="10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</row>
    <row r="20" spans="1:32">
      <c r="A20" s="30" t="s">
        <v>107</v>
      </c>
      <c r="B20" s="30" t="s">
        <v>155</v>
      </c>
      <c r="C20" s="30" t="s">
        <v>126</v>
      </c>
      <c r="D20" s="30" t="s">
        <v>156</v>
      </c>
      <c r="E20" s="30" t="s">
        <v>157</v>
      </c>
      <c r="F20"/>
      <c r="G20"/>
      <c r="H20" s="3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1:32">
      <c r="A21" s="32" t="s">
        <v>158</v>
      </c>
      <c r="B21" s="33">
        <v>0</v>
      </c>
      <c r="C21" s="33">
        <v>0</v>
      </c>
      <c r="D21" s="33">
        <v>0</v>
      </c>
      <c r="E21" s="34" t="e">
        <f>C21/B21</f>
        <v>#DIV/0!</v>
      </c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</row>
    <row r="22" spans="1:32">
      <c r="A22" s="32" t="s">
        <v>159</v>
      </c>
      <c r="B22" s="33">
        <v>0</v>
      </c>
      <c r="C22" s="33">
        <v>0</v>
      </c>
      <c r="D22" s="33">
        <v>0</v>
      </c>
      <c r="E22" s="35" t="e">
        <f>C22/B22</f>
        <v>#DIV/0!</v>
      </c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</row>
    <row r="23" spans="1:32">
      <c r="A23" s="32" t="s">
        <v>160</v>
      </c>
      <c r="B23" s="33">
        <v>3</v>
      </c>
      <c r="C23" s="33">
        <v>3</v>
      </c>
      <c r="D23" s="33">
        <v>0</v>
      </c>
      <c r="E23" s="35">
        <f>C23/B23</f>
        <v>1</v>
      </c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</row>
    <row r="24" spans="1:32">
      <c r="A24" s="32" t="s">
        <v>131</v>
      </c>
      <c r="B24" s="33">
        <v>1</v>
      </c>
      <c r="C24" s="33">
        <v>1</v>
      </c>
      <c r="D24" s="33">
        <v>0</v>
      </c>
      <c r="E24" s="35">
        <f>C24/B24</f>
        <v>1</v>
      </c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</row>
    <row r="25" spans="1:32">
      <c r="A25" s="36" t="s">
        <v>161</v>
      </c>
      <c r="B25" s="33">
        <v>4</v>
      </c>
      <c r="C25" s="33">
        <v>4</v>
      </c>
      <c r="D25" s="33">
        <v>0</v>
      </c>
      <c r="E25" s="35">
        <f>C25/B25</f>
        <v>1</v>
      </c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</row>
    <row r="26" ht="16.5" spans="1:32">
      <c r="A26" s="10" t="s">
        <v>162</v>
      </c>
      <c r="B26" s="10"/>
      <c r="C26" s="10"/>
      <c r="D26" s="10"/>
      <c r="E26" s="10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</row>
    <row r="27" ht="16.5" spans="1:32">
      <c r="A27" s="37" t="s">
        <v>163</v>
      </c>
      <c r="B27" s="37"/>
      <c r="C27" s="37"/>
      <c r="D27" s="38" t="s">
        <v>107</v>
      </c>
      <c r="E27" s="38" t="s">
        <v>111</v>
      </c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</row>
    <row r="28" spans="1:32">
      <c r="A28" s="39"/>
      <c r="B28" s="40"/>
      <c r="C28" s="41"/>
      <c r="D28" s="42"/>
      <c r="E28" s="42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</row>
    <row r="29" spans="1:32">
      <c r="A29" s="39"/>
      <c r="B29" s="40"/>
      <c r="C29" s="41"/>
      <c r="D29" s="42"/>
      <c r="E29" s="42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</row>
    <row r="30" spans="1:32">
      <c r="A30" s="43" t="s">
        <v>161</v>
      </c>
      <c r="B30" s="44">
        <f>COUNTA(A28:C29)</f>
        <v>0</v>
      </c>
      <c r="C30" s="44"/>
      <c r="D30" s="43"/>
      <c r="E30" s="43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</row>
    <row r="31" ht="16.5" spans="1:32">
      <c r="A31" s="10" t="s">
        <v>164</v>
      </c>
      <c r="B31" s="10"/>
      <c r="C31" s="10"/>
      <c r="D31" s="10"/>
      <c r="E31" s="10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</row>
    <row r="32" ht="90" customHeight="1" spans="1:32">
      <c r="A32" s="45" t="s">
        <v>165</v>
      </c>
      <c r="B32" s="46"/>
      <c r="C32" s="46"/>
      <c r="D32" s="46"/>
      <c r="E32" s="47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</row>
    <row r="33" ht="29.25" customHeight="1" spans="1:32">
      <c r="A33" s="48" t="s">
        <v>166</v>
      </c>
      <c r="B33" s="49"/>
      <c r="C33" s="49"/>
      <c r="D33" s="49"/>
      <c r="E33" s="50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</row>
    <row r="34" ht="14.25" spans="1:32">
      <c r="A34" s="51" t="s">
        <v>167</v>
      </c>
      <c r="B34" s="51"/>
      <c r="C34" s="51"/>
      <c r="D34" s="51"/>
      <c r="E34" s="51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</row>
    <row r="35" ht="14.25" spans="1:32">
      <c r="A35" s="51" t="s">
        <v>168</v>
      </c>
      <c r="B35" s="51"/>
      <c r="C35" s="51"/>
      <c r="D35" s="51"/>
      <c r="E35" s="51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</row>
    <row r="36" ht="14.25" spans="1:32">
      <c r="A36" s="51" t="s">
        <v>169</v>
      </c>
      <c r="B36" s="51"/>
      <c r="C36" s="51"/>
      <c r="D36" s="51"/>
      <c r="E36" s="51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</row>
    <row r="37" ht="14.25" spans="1:32">
      <c r="A37" s="51" t="s">
        <v>170</v>
      </c>
      <c r="B37" s="51"/>
      <c r="C37" s="51"/>
      <c r="D37" s="51"/>
      <c r="E37" s="51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</row>
    <row r="38" ht="14.25" spans="1:32">
      <c r="A38" s="51"/>
      <c r="B38" s="51"/>
      <c r="C38" s="51"/>
      <c r="D38" s="51"/>
      <c r="E38" s="51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</row>
    <row r="39" ht="16.5" spans="4:32">
      <c r="D39" s="52"/>
      <c r="E39" s="53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</row>
    <row r="40" ht="16.5" spans="4:32">
      <c r="D40" s="52"/>
      <c r="E40" s="54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</row>
    <row r="41" ht="16.5" spans="1:32">
      <c r="A41"/>
      <c r="B41"/>
      <c r="C41"/>
      <c r="D41" s="52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</row>
    <row r="42" spans="1:3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</row>
    <row r="43" spans="1:3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</row>
    <row r="44" spans="1:3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</row>
    <row r="45" spans="1:3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</row>
    <row r="46" spans="1:3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</row>
    <row r="47" spans="1:3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</row>
    <row r="48" spans="1:3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</row>
    <row r="49" spans="1:3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</row>
    <row r="50" spans="1:3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</row>
    <row r="51" spans="1:3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</row>
    <row r="52" spans="1:3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</row>
    <row r="53" spans="1:3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</row>
    <row r="54" spans="1:3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</row>
    <row r="55" spans="1:3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</row>
    <row r="56" spans="1:3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</row>
    <row r="57" spans="1:3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</row>
    <row r="58" spans="1:3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</row>
    <row r="59" spans="1:3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</row>
    <row r="60" spans="1:3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</row>
    <row r="61" spans="1:3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</row>
    <row r="62" spans="1:3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</row>
    <row r="63" spans="1:3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</row>
    <row r="64" spans="1:3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</row>
    <row r="65" spans="1:3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</row>
    <row r="66" spans="1:3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</row>
    <row r="67" spans="1:3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</row>
    <row r="68" spans="1:3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</row>
    <row r="69" spans="1:3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</row>
    <row r="70" spans="1:3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</row>
    <row r="71" spans="1:3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</row>
    <row r="72" spans="1:3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</row>
    <row r="73" spans="1:3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</row>
    <row r="74" spans="1:3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</row>
    <row r="75" spans="1:3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</row>
    <row r="76" spans="1:3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</row>
    <row r="77" spans="1:3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</row>
    <row r="78" spans="1:3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</row>
    <row r="79" spans="1:3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</row>
    <row r="80" spans="1:3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</row>
    <row r="81" spans="1:3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</row>
    <row r="82" spans="1:3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</row>
    <row r="83" spans="1:3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</row>
    <row r="84" spans="1:3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</row>
    <row r="85" spans="1:3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</row>
    <row r="86" spans="1:3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</row>
    <row r="87" spans="1:3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</row>
    <row r="88" spans="1:3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</row>
    <row r="89" spans="1:3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</row>
    <row r="90" spans="1:3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</row>
    <row r="91" spans="1:3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</row>
    <row r="92" spans="1:3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</row>
    <row r="93" spans="1:3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</row>
    <row r="94" spans="1:3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</row>
    <row r="95" spans="1:3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</row>
    <row r="96" spans="1:3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</row>
    <row r="97" spans="1:3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</row>
    <row r="98" spans="1:3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</row>
    <row r="99" spans="1:3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</row>
    <row r="100" spans="1:3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</row>
    <row r="101" spans="1:3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</row>
    <row r="102" spans="1:3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</row>
    <row r="103" spans="1:3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</row>
    <row r="104" spans="1:3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</row>
    <row r="105" spans="1:3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</row>
    <row r="106" spans="1:3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</row>
    <row r="107" spans="1:3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</row>
    <row r="108" spans="1:3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</row>
    <row r="109" spans="1:3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</row>
    <row r="110" spans="1:3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</row>
    <row r="111" spans="1:3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</row>
    <row r="112" spans="1:3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</row>
    <row r="113" spans="1:3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</row>
    <row r="114" spans="1:3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</row>
    <row r="115" spans="1:3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</row>
    <row r="116" spans="1:3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</row>
    <row r="117" spans="1:3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</row>
    <row r="118" spans="1:3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</row>
    <row r="119" spans="1:3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</row>
    <row r="120" spans="1:3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</row>
    <row r="121" spans="1:3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</row>
    <row r="122" spans="1:3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</row>
    <row r="123" spans="1:3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</row>
    <row r="124" spans="1:3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</row>
    <row r="125" spans="1:3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</row>
    <row r="126" spans="1:3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</row>
    <row r="127" spans="1:3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</row>
    <row r="128" spans="1:3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</row>
    <row r="129" spans="1:3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</row>
    <row r="130" spans="1:3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</row>
    <row r="131" spans="1:3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</row>
    <row r="132" spans="1:3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</row>
    <row r="133" spans="1:3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</row>
    <row r="134" spans="1:3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</row>
    <row r="135" spans="1:3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</row>
    <row r="136" spans="1:3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</row>
    <row r="137" spans="1:3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</row>
    <row r="138" spans="1:3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</row>
    <row r="139" spans="1:3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</row>
    <row r="140" spans="1:3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</row>
    <row r="141" spans="1:3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</row>
    <row r="142" spans="1:3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</row>
    <row r="143" spans="1:3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</row>
    <row r="144" spans="1:3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</row>
    <row r="145" spans="1:3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</row>
    <row r="146" spans="1:3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</row>
    <row r="147" spans="1:3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</row>
    <row r="148" spans="1:3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</row>
    <row r="149" spans="1:3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</row>
    <row r="150" spans="1:3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</row>
    <row r="151" spans="1:3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</row>
    <row r="152" spans="1:3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</row>
    <row r="153" spans="1:3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</row>
    <row r="154" spans="1:3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</row>
    <row r="155" spans="1:3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</row>
    <row r="156" spans="1:3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</row>
    <row r="157" spans="1:3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</row>
    <row r="158" spans="1:3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</row>
    <row r="159" spans="1:3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</row>
    <row r="160" spans="1:3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</row>
    <row r="161" spans="1:3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</row>
    <row r="162" spans="1:3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</row>
    <row r="163" spans="1:3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</row>
    <row r="164" spans="1:3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</row>
    <row r="165" spans="1:3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</row>
    <row r="166" spans="1:3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</row>
    <row r="167" spans="1:3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</row>
    <row r="168" spans="1:3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</row>
    <row r="169" spans="1:3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</row>
    <row r="170" spans="1:3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</row>
    <row r="171" spans="1:3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</row>
    <row r="172" spans="1:3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</row>
    <row r="173" spans="1:3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</row>
    <row r="174" spans="1:3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</row>
    <row r="175" spans="1:3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</row>
    <row r="176" spans="1:3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</row>
    <row r="177" spans="1:3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</row>
    <row r="178" spans="1:3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</row>
    <row r="179" spans="1:3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</row>
    <row r="180" spans="1:3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</row>
    <row r="181" spans="1:3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</row>
    <row r="182" spans="1:3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</row>
    <row r="183" spans="1:3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</row>
    <row r="184" spans="1:3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</row>
    <row r="185" spans="1:3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</row>
    <row r="186" spans="1:3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</row>
    <row r="187" spans="1:3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</row>
    <row r="188" spans="1:3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</row>
    <row r="189" spans="1:3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</row>
    <row r="190" spans="1:3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</row>
    <row r="191" spans="1:3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</row>
    <row r="192" spans="1:3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</row>
    <row r="193" spans="1:3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</row>
    <row r="194" spans="1:3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</row>
    <row r="195" spans="1:3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</row>
    <row r="196" spans="1:3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</row>
    <row r="197" spans="1:3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</row>
    <row r="198" spans="1:3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</row>
    <row r="199" spans="1:3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</row>
    <row r="200" spans="1:3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</row>
    <row r="201" spans="1:3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</row>
    <row r="202" spans="1:3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</row>
    <row r="203" spans="1:3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</row>
    <row r="204" spans="1:3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</row>
    <row r="205" spans="1:3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</row>
    <row r="206" spans="1:3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</row>
    <row r="207" spans="1:5">
      <c r="A207"/>
      <c r="B207"/>
      <c r="C207"/>
      <c r="D207"/>
      <c r="E207"/>
    </row>
    <row r="208" spans="1:5">
      <c r="A208"/>
      <c r="B208"/>
      <c r="C208"/>
      <c r="D208"/>
      <c r="E208"/>
    </row>
    <row r="209" spans="1:5">
      <c r="A209"/>
      <c r="B209"/>
      <c r="C209"/>
      <c r="D209"/>
      <c r="E209"/>
    </row>
  </sheetData>
  <mergeCells count="17">
    <mergeCell ref="A1:E1"/>
    <mergeCell ref="A5:E5"/>
    <mergeCell ref="A9:E9"/>
    <mergeCell ref="A16:E16"/>
    <mergeCell ref="A19:E19"/>
    <mergeCell ref="A26:E26"/>
    <mergeCell ref="A27:C27"/>
    <mergeCell ref="A28:C28"/>
    <mergeCell ref="A29:C29"/>
    <mergeCell ref="B30:C30"/>
    <mergeCell ref="A31:E31"/>
    <mergeCell ref="A32:E32"/>
    <mergeCell ref="A33:E33"/>
    <mergeCell ref="A34:E34"/>
    <mergeCell ref="A35:E35"/>
    <mergeCell ref="A36:E36"/>
    <mergeCell ref="A37:E37"/>
  </mergeCells>
  <conditionalFormatting sqref="D11">
    <cfRule type="cellIs" dxfId="2" priority="46" operator="equal">
      <formula>"通过"</formula>
    </cfRule>
    <cfRule type="cellIs" dxfId="2" priority="47" operator="equal">
      <formula>$E$8</formula>
    </cfRule>
    <cfRule type="cellIs" dxfId="2" priority="48" operator="equal">
      <formula>通过</formula>
    </cfRule>
    <cfRule type="cellIs" dxfId="2" priority="49" operator="equal">
      <formula>通过</formula>
    </cfRule>
  </conditionalFormatting>
  <conditionalFormatting sqref="E18">
    <cfRule type="cellIs" dxfId="0" priority="1" operator="equal">
      <formula>"阻塞"</formula>
    </cfRule>
    <cfRule type="cellIs" dxfId="1" priority="2" operator="equal">
      <formula>"阻塞"</formula>
    </cfRule>
    <cfRule type="cellIs" dxfId="0" priority="3" operator="equal">
      <formula>"未执行"</formula>
    </cfRule>
    <cfRule type="cellIs" dxfId="0" priority="4" operator="equal">
      <formula>"""未执行"""</formula>
    </cfRule>
    <cfRule type="cellIs" dxfId="1" priority="5" operator="equal">
      <formula>"失败"</formula>
    </cfRule>
    <cfRule type="cellIs" dxfId="2" priority="6" operator="equal">
      <formula>"通过"</formula>
    </cfRule>
    <cfRule type="cellIs" dxfId="2" priority="7" operator="equal">
      <formula>$E$8</formula>
    </cfRule>
    <cfRule type="cellIs" dxfId="2" priority="8" operator="equal">
      <formula>通过</formula>
    </cfRule>
    <cfRule type="cellIs" dxfId="2" priority="9" operator="equal">
      <formula>通过</formula>
    </cfRule>
  </conditionalFormatting>
  <conditionalFormatting sqref="E25">
    <cfRule type="cellIs" dxfId="3" priority="99" operator="lessThan">
      <formula>1</formula>
    </cfRule>
  </conditionalFormatting>
  <conditionalFormatting sqref="D11:D15">
    <cfRule type="cellIs" dxfId="0" priority="37" operator="equal">
      <formula>"阻塞"</formula>
    </cfRule>
    <cfRule type="cellIs" dxfId="1" priority="38" operator="equal">
      <formula>"阻塞"</formula>
    </cfRule>
    <cfRule type="cellIs" dxfId="0" priority="39" operator="equal">
      <formula>"未执行"</formula>
    </cfRule>
    <cfRule type="cellIs" dxfId="0" priority="40" operator="equal">
      <formula>"""未执行"""</formula>
    </cfRule>
    <cfRule type="cellIs" dxfId="1" priority="41" operator="equal">
      <formula>"失败"</formula>
    </cfRule>
    <cfRule type="cellIs" dxfId="2" priority="42" operator="equal">
      <formula>"通过"</formula>
    </cfRule>
    <cfRule type="cellIs" dxfId="2" priority="43" operator="equal">
      <formula>$E$8</formula>
    </cfRule>
    <cfRule type="cellIs" dxfId="2" priority="44" operator="equal">
      <formula>通过</formula>
    </cfRule>
    <cfRule type="cellIs" dxfId="2" priority="45" operator="equal">
      <formula>通过</formula>
    </cfRule>
  </conditionalFormatting>
  <conditionalFormatting sqref="E21:E24">
    <cfRule type="cellIs" dxfId="3" priority="136" operator="lessThan">
      <formula>1</formula>
    </cfRule>
  </conditionalFormatting>
  <conditionalFormatting sqref="C11 D18">
    <cfRule type="cellIs" dxfId="2" priority="94" operator="equal">
      <formula>"通过"</formula>
    </cfRule>
    <cfRule type="cellIs" dxfId="2" priority="95" operator="equal">
      <formula>$E$8</formula>
    </cfRule>
    <cfRule type="cellIs" dxfId="2" priority="96" operator="equal">
      <formula>通过</formula>
    </cfRule>
    <cfRule type="cellIs" dxfId="2" priority="97" operator="equal">
      <formula>通过</formula>
    </cfRule>
  </conditionalFormatting>
  <conditionalFormatting sqref="C11:C12 C14:C15">
    <cfRule type="cellIs" dxfId="2" priority="90" operator="equal">
      <formula>"通过"</formula>
    </cfRule>
    <cfRule type="cellIs" dxfId="2" priority="91" operator="equal">
      <formula>$E$8</formula>
    </cfRule>
    <cfRule type="cellIs" dxfId="2" priority="92" operator="equal">
      <formula>通过</formula>
    </cfRule>
    <cfRule type="cellIs" dxfId="2" priority="93" operator="equal">
      <formula>通过</formula>
    </cfRule>
  </conditionalFormatting>
  <conditionalFormatting sqref="C11:C12 C14:C15 D18">
    <cfRule type="cellIs" dxfId="0" priority="85" operator="equal">
      <formula>"阻塞"</formula>
    </cfRule>
    <cfRule type="cellIs" dxfId="1" priority="86" operator="equal">
      <formula>"阻塞"</formula>
    </cfRule>
    <cfRule type="cellIs" dxfId="0" priority="87" operator="equal">
      <formula>"未执行"</formula>
    </cfRule>
    <cfRule type="cellIs" dxfId="0" priority="88" operator="equal">
      <formula>"""未执行"""</formula>
    </cfRule>
    <cfRule type="cellIs" dxfId="1" priority="89" operator="equal">
      <formula>"失败"</formula>
    </cfRule>
  </conditionalFormatting>
  <dataValidations count="2">
    <dataValidation type="list" allowBlank="1" showInputMessage="1" showErrorMessage="1" sqref="C26">
      <formula1>"通过,失败,无法验证"</formula1>
    </dataValidation>
    <dataValidation type="list" allowBlank="1" showInputMessage="1" showErrorMessage="1" sqref="D11:D12 D13:D15">
      <formula1>"通过,失败,阻塞"</formula1>
    </dataValidation>
  </dataValidations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封面</vt:lpstr>
      <vt:lpstr>测试计划</vt:lpstr>
      <vt:lpstr>测试方案</vt:lpstr>
      <vt:lpstr>测试用例情况</vt:lpstr>
      <vt:lpstr>缺陷记录单</vt:lpstr>
      <vt:lpstr>测试报告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陆轶</dc:creator>
  <cp:lastModifiedBy>金樱艳</cp:lastModifiedBy>
  <dcterms:created xsi:type="dcterms:W3CDTF">2012-07-31T15:37:00Z</dcterms:created>
  <cp:lastPrinted>2020-02-17T15:28:00Z</cp:lastPrinted>
  <dcterms:modified xsi:type="dcterms:W3CDTF">2021-06-07T02:01:37Z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37B6E6D82505443DA598CA0F85BACA59</vt:lpwstr>
  </property>
  <property fmtid="{D5CDD505-2E9C-101B-9397-08002B2CF9AE}" pid="3" name="KSOProductBuildVer">
    <vt:lpwstr>2052-11.1.0.10314</vt:lpwstr>
  </property>
</Properties>
</file>