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/>
  <mc:AlternateContent xmlns:mc="http://schemas.openxmlformats.org/markup-compatibility/2006">
    <mc:Choice Requires="x15">
      <x15ac:absPath xmlns:x15ac="http://schemas.microsoft.com/office/spreadsheetml/2010/11/ac" url="C:\Users\metinariturk\Desktop\"/>
    </mc:Choice>
  </mc:AlternateContent>
  <xr:revisionPtr revIDLastSave="0" documentId="8_{B15BCFAA-B6D8-4F4B-8412-52455BFF9928}" xr6:coauthVersionLast="36" xr6:coauthVersionMax="36" xr10:uidLastSave="{00000000-0000-0000-0000-000000000000}"/>
  <bookViews>
    <workbookView xWindow="0" yWindow="0" windowWidth="28800" windowHeight="12240" xr2:uid="{00000000-000D-0000-FFFF-FFFF00000000}"/>
  </bookViews>
  <sheets>
    <sheet name="Sayfa2" sheetId="1" r:id="rId1"/>
  </sheets>
  <definedNames>
    <definedName name="__AdsKesif_Excel__">#REF!</definedName>
    <definedName name="__Main__">#REF!</definedName>
    <definedName name="_xlnm._FilterDatabase" localSheetId="0" hidden="1">Sayfa2!$I$1:$I$32</definedName>
    <definedName name="_xlnm.Print_Area" localSheetId="0">Sayfa2!$A$1:$K$30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I12" i="1"/>
  <c r="I13" i="1"/>
  <c r="I14" i="1"/>
  <c r="I15" i="1"/>
  <c r="I16" i="1"/>
  <c r="I17" i="1"/>
  <c r="I18" i="1"/>
  <c r="I19" i="1"/>
  <c r="I21" i="1"/>
  <c r="I7" i="1"/>
  <c r="I8" i="1"/>
  <c r="I10" i="1"/>
  <c r="I11" i="1"/>
  <c r="I20" i="1"/>
  <c r="J26" i="1"/>
  <c r="J21" i="1" l="1"/>
  <c r="K21" i="1" s="1"/>
  <c r="J20" i="1"/>
  <c r="K20" i="1" s="1"/>
  <c r="F18" i="1"/>
  <c r="F17" i="1"/>
  <c r="J14" i="1"/>
  <c r="K14" i="1" s="1"/>
  <c r="J13" i="1"/>
  <c r="K13" i="1" s="1"/>
  <c r="J12" i="1"/>
  <c r="K12" i="1" s="1"/>
  <c r="J11" i="1"/>
  <c r="K11" i="1" s="1"/>
  <c r="J10" i="1"/>
  <c r="D10" i="1"/>
  <c r="J9" i="1"/>
  <c r="D9" i="1"/>
  <c r="J7" i="1"/>
  <c r="K7" i="1" s="1"/>
  <c r="K9" i="1" l="1"/>
  <c r="K10" i="1"/>
  <c r="J19" i="1"/>
  <c r="K19" i="1" s="1"/>
  <c r="J17" i="1"/>
  <c r="K17" i="1" s="1"/>
  <c r="J18" i="1"/>
  <c r="K18" i="1" s="1"/>
  <c r="J16" i="1"/>
  <c r="K16" i="1" s="1"/>
  <c r="J8" i="1"/>
  <c r="K8" i="1" s="1"/>
  <c r="J15" i="1"/>
  <c r="K15" i="1" s="1"/>
  <c r="I22" i="1" l="1"/>
  <c r="K22" i="1"/>
  <c r="J22" i="1" l="1"/>
</calcChain>
</file>

<file path=xl/sharedStrings.xml><?xml version="1.0" encoding="utf-8"?>
<sst xmlns="http://schemas.openxmlformats.org/spreadsheetml/2006/main" count="68" uniqueCount="57">
  <si>
    <t>Hazırlanma Tarihi</t>
  </si>
  <si>
    <t>İşin Adı</t>
  </si>
  <si>
    <t>KOS GEÇİCİ DEPOLAMA ALANI TAŞINMASI</t>
  </si>
  <si>
    <t>İş Grubu</t>
  </si>
  <si>
    <t>İnşaat İmalatları&gt;İNŞAAT</t>
  </si>
  <si>
    <t>POZ NO</t>
  </si>
  <si>
    <t>İMALATIN CİNSİ</t>
  </si>
  <si>
    <t>BİRİM</t>
  </si>
  <si>
    <t>MİKTAR</t>
  </si>
  <si>
    <t>MALZEME
BİRİM FİYAT</t>
  </si>
  <si>
    <t>İŞÇİLİK
BİRİM FİYAT</t>
  </si>
  <si>
    <t>GENEL GİDER 
(NAKLİYE, SARF MALZEME, VİNÇ VB.)
BİRİM FİYAT</t>
  </si>
  <si>
    <t>TOPLAM BİRİM FİYAT
(MALİYET)</t>
  </si>
  <si>
    <t>TUTAR 
(MALİYET)</t>
  </si>
  <si>
    <t>BİRİM FİYAT
(%10 KARLI)</t>
  </si>
  <si>
    <t>TUTAR 
(%10 KARLI)</t>
  </si>
  <si>
    <t>15.160.1003</t>
  </si>
  <si>
    <t>Ø 8- Ø 12 mm nervürlü beton çelik çubuğu, çubukların kesilmesi, bükülmesi ve yerine konulması</t>
  </si>
  <si>
    <t>Ton</t>
  </si>
  <si>
    <t>15.160.1004</t>
  </si>
  <si>
    <t>Ø 14- Ø 28 mm nervürlü beton çelik çubuğu, çubukların kesilmesi, bükülmesi ve yerine konulması</t>
  </si>
  <si>
    <t>15.160.1001</t>
  </si>
  <si>
    <t>Nervürlü çelik hasırın yerine konulması 1,500-3,000 kg/m² (3,000 kg/m² dahil)</t>
  </si>
  <si>
    <t>m²</t>
  </si>
  <si>
    <t>ek.1</t>
  </si>
  <si>
    <t>Saha betonu yapılması (20 cm yüksekliğinde, C30/37 beton, yüzey sertleştirici uygulamalı ve helikopter perdahlı düz yüzeyli, derz kesilmesi dahil,derz dolgu işleri hariç)</t>
  </si>
  <si>
    <t>ek.2</t>
  </si>
  <si>
    <t>Çelik konstrüksiyon demontaj ve montaj işleri</t>
  </si>
  <si>
    <t>ek.3</t>
  </si>
  <si>
    <t>Çelik işleri için bağlantı elemanaları (cıvata,pul,somun), temel plakaları temini</t>
  </si>
  <si>
    <t>Tk</t>
  </si>
  <si>
    <t>ek.4</t>
  </si>
  <si>
    <t>Çelik işleri için vinç temini</t>
  </si>
  <si>
    <t>ek.5</t>
  </si>
  <si>
    <t>Çelik kolonların demontajı için kolon etrafının kesilmesi ve betonun kırılması</t>
  </si>
  <si>
    <t>Adet</t>
  </si>
  <si>
    <t>ek.6</t>
  </si>
  <si>
    <t>Cephe panel demontaj işleri</t>
  </si>
  <si>
    <t>ek.7</t>
  </si>
  <si>
    <t>Çatı panel demontaj işleri</t>
  </si>
  <si>
    <t>ek.8</t>
  </si>
  <si>
    <t>Cephe panel montaj işleri</t>
  </si>
  <si>
    <t>ek.9</t>
  </si>
  <si>
    <t>Çatı panel montaj işleri</t>
  </si>
  <si>
    <t>ek.10</t>
  </si>
  <si>
    <t>Seksiyonel kapıların demontaj ve montajları</t>
  </si>
  <si>
    <t>ek.12</t>
  </si>
  <si>
    <t>Yangın tesisatı demontaj ve montaj işleri (mevcut var olan malzemeler kullanılacaktır)</t>
  </si>
  <si>
    <t>ek.13</t>
  </si>
  <si>
    <t>Elektrik tesisatı demontaj ve montaj işleri (mevcut var olan malzemeler kullanılacaktır)</t>
  </si>
  <si>
    <t>TOPLAM</t>
  </si>
  <si>
    <r>
      <rPr>
        <b/>
        <sz val="11"/>
        <rFont val="Arial"/>
        <family val="2"/>
        <charset val="162"/>
      </rPr>
      <t xml:space="preserve">              </t>
    </r>
    <r>
      <rPr>
        <b/>
        <u/>
        <sz val="11"/>
        <rFont val="Arial"/>
        <family val="2"/>
        <charset val="162"/>
      </rPr>
      <t>NOTLAR</t>
    </r>
  </si>
  <si>
    <t xml:space="preserve"> - Panel montajı için mevcut var olan malzemelerin kullanılması öngörülmüştür. Demontajı yapılan paneller idarenin kontrolü ile yeniden kullanılacaktır, yeni malzeme temin edilmesi durumunda :
5 cm taşyünü dolgulu panel 20,5 Dolar/m²
5 cm poliüretan dolgulu eko panel 12,50 Dolar/m²
olarak ilave ücretlendirme yapılacaktır.</t>
  </si>
  <si>
    <t xml:space="preserve"> - Elektrik ve yangın tesisatı işlerinde yeni malzeme temini yapılmayacaktır.</t>
  </si>
  <si>
    <t xml:space="preserve"> - Kapılar için sadece demontaj ve montaj işçiliği planlanmıştır, herhangi bir yeni malzeme temini ve kapıların bakımı yapılmayacaktır.</t>
  </si>
  <si>
    <t xml:space="preserve"> - Listede bulunan tüm bu işler için her türlü vinç, nakliye, işçilik dahildir.</t>
  </si>
  <si>
    <t xml:space="preserve"> - Fiyatlarımızda KDV dahil değildir.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</si>
</sst>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₺&quot;#,##0.00"/>
  </numFmts>
  <fonts count="11">
    <font>
      <sz val="10"/>
      <name val="Arial Cyr"/>
      <charset val="204"/>
    </font>
    <font>
      <b/>
      <sz val="12"/>
      <name val="Arial"/>
      <family val="2"/>
      <charset val="162"/>
    </font>
    <font>
      <b/>
      <sz val="10"/>
      <name val="Arial"/>
      <family val="2"/>
      <charset val="162"/>
    </font>
    <font>
      <sz val="10"/>
      <name val="Arial"/>
      <family val="2"/>
      <charset val="162"/>
    </font>
    <font>
      <b/>
      <sz val="8"/>
      <color rgb="FF002060"/>
      <name val="Arial"/>
      <family val="2"/>
      <charset val="162"/>
    </font>
    <font>
      <b/>
      <sz val="9"/>
      <name val="Arial"/>
      <family val="2"/>
      <charset val="162"/>
    </font>
    <font>
      <sz val="9"/>
      <name val="Arial"/>
      <family val="2"/>
      <charset val="162"/>
    </font>
    <font>
      <b/>
      <u/>
      <sz val="14"/>
      <name val="Arial"/>
      <family val="2"/>
      <charset val="162"/>
    </font>
    <font>
      <b/>
      <u/>
      <sz val="11"/>
      <name val="Arial"/>
      <family val="2"/>
      <charset val="162"/>
    </font>
    <font>
      <b/>
      <sz val="11"/>
      <name val="Arial"/>
      <family val="2"/>
      <charset val="162"/>
    </font>
    <font>
      <b/>
      <sz val="10"/>
      <name val="Arial Cyr"/>
      <charset val="16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DashDotDot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DotDot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/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4" fillId="2" borderId="7" xfId="0" applyFont="1" applyFill="1" applyBorder="1" applyAlignment="1">
      <alignment vertical="center" wrapText="1"/>
    </xf>
    <xf numFmtId="0" fontId="4" fillId="2" borderId="8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5" fillId="0" borderId="0" xfId="0" applyFont="1" applyAlignment="1"/>
    <xf numFmtId="0" fontId="6" fillId="0" borderId="10" xfId="0" applyFont="1" applyFill="1" applyBorder="1" applyAlignment="1">
      <alignment horizontal="left" vertical="center" wrapText="1"/>
    </xf>
    <xf numFmtId="164" fontId="3" fillId="0" borderId="11" xfId="0" applyNumberFormat="1" applyFont="1" applyBorder="1" applyAlignment="1">
      <alignment horizontal="center" vertical="center" wrapText="1"/>
    </xf>
    <xf numFmtId="164" fontId="3" fillId="0" borderId="12" xfId="0" applyNumberFormat="1" applyFont="1" applyBorder="1" applyAlignment="1">
      <alignment horizontal="center" vertical="center" wrapText="1"/>
    </xf>
    <xf numFmtId="164" fontId="3" fillId="0" borderId="13" xfId="0" applyNumberFormat="1" applyFont="1" applyBorder="1" applyAlignment="1">
      <alignment horizontal="center" vertical="center" wrapText="1"/>
    </xf>
    <xf numFmtId="164" fontId="3" fillId="0" borderId="14" xfId="0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6" fillId="0" borderId="15" xfId="0" applyFont="1" applyBorder="1" applyAlignment="1">
      <alignment horizontal="left" vertical="center" wrapText="1"/>
    </xf>
    <xf numFmtId="0" fontId="6" fillId="0" borderId="11" xfId="0" applyFont="1" applyFill="1" applyBorder="1" applyAlignment="1">
      <alignment horizontal="left" vertical="center" wrapText="1"/>
    </xf>
    <xf numFmtId="0" fontId="6" fillId="0" borderId="1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164" fontId="3" fillId="2" borderId="11" xfId="0" applyNumberFormat="1" applyFont="1" applyFill="1" applyBorder="1" applyAlignment="1">
      <alignment horizontal="center" vertical="center" wrapText="1"/>
    </xf>
    <xf numFmtId="164" fontId="3" fillId="2" borderId="12" xfId="0" applyNumberFormat="1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64" fontId="3" fillId="2" borderId="0" xfId="0" applyNumberFormat="1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6" fillId="0" borderId="0" xfId="0" applyFont="1" applyBorder="1"/>
    <xf numFmtId="0" fontId="6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wrapText="1"/>
    </xf>
    <xf numFmtId="0" fontId="8" fillId="0" borderId="0" xfId="0" applyFont="1" applyBorder="1" applyAlignment="1">
      <alignment horizontal="left" vertical="center" wrapText="1"/>
    </xf>
    <xf numFmtId="0" fontId="0" fillId="0" borderId="17" xfId="0" applyBorder="1"/>
    <xf numFmtId="0" fontId="5" fillId="0" borderId="6" xfId="0" applyFont="1" applyFill="1" applyBorder="1" applyAlignment="1">
      <alignment horizontal="left" vertical="center" wrapText="1"/>
    </xf>
    <xf numFmtId="0" fontId="10" fillId="0" borderId="6" xfId="0" applyFont="1" applyBorder="1"/>
    <xf numFmtId="0" fontId="10" fillId="0" borderId="6" xfId="0" applyFont="1" applyBorder="1" applyAlignment="1">
      <alignment horizontal="center" vertical="center"/>
    </xf>
    <xf numFmtId="164" fontId="10" fillId="0" borderId="6" xfId="0" applyNumberFormat="1" applyFont="1" applyBorder="1" applyAlignment="1">
      <alignment horizontal="center" vertical="center"/>
    </xf>
    <xf numFmtId="164" fontId="10" fillId="0" borderId="18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tabSelected="1" view="pageBreakPreview" zoomScaleNormal="100" zoomScaleSheetLayoutView="100" workbookViewId="0">
      <selection activeCell="I15" sqref="I15"/>
    </sheetView>
  </sheetViews>
  <sheetFormatPr defaultRowHeight="12.75" outlineLevelRow="2"/>
  <cols>
    <col min="1" max="1" width="12.5703125" customWidth="1"/>
    <col min="2" max="2" width="74" customWidth="1"/>
    <col min="3" max="3" width="6.28515625" customWidth="1"/>
    <col min="4" max="4" width="9.28515625" style="1" bestFit="1" customWidth="1"/>
    <col min="5" max="5" width="12" style="1" bestFit="1" customWidth="1"/>
    <col min="6" max="6" width="12" style="1" customWidth="1"/>
    <col min="7" max="8" width="17.28515625" style="1" customWidth="1"/>
    <col min="9" max="9" width="16.7109375" style="1" customWidth="1"/>
    <col min="10" max="10" width="11.7109375" customWidth="1"/>
    <col min="11" max="11" width="17" bestFit="1" customWidth="1"/>
  </cols>
  <sheetData>
    <row r="1" spans="1:11" ht="15.75">
      <c r="A1" s="49"/>
      <c r="B1" s="49"/>
      <c r="C1" s="49"/>
    </row>
    <row r="2" spans="1:11" ht="16.5" thickBot="1">
      <c r="A2" s="2"/>
      <c r="B2" s="2"/>
      <c r="C2" s="2"/>
    </row>
    <row r="3" spans="1:11" ht="15.75">
      <c r="A3" s="3" t="s">
        <v>0</v>
      </c>
      <c r="B3" s="4"/>
      <c r="C3" s="4"/>
      <c r="D3" s="5"/>
      <c r="E3" s="5"/>
      <c r="F3" s="5"/>
      <c r="G3" s="5"/>
      <c r="H3" s="5"/>
      <c r="I3" s="5"/>
      <c r="J3" s="6"/>
      <c r="K3" s="7"/>
    </row>
    <row r="4" spans="1:11">
      <c r="A4" s="8" t="s">
        <v>1</v>
      </c>
      <c r="B4" s="50" t="s">
        <v>2</v>
      </c>
      <c r="C4" s="50"/>
      <c r="D4" s="9"/>
      <c r="E4" s="9"/>
      <c r="F4" s="9"/>
      <c r="G4" s="9"/>
      <c r="H4" s="9"/>
      <c r="I4" s="9"/>
      <c r="J4" s="10"/>
      <c r="K4" s="11"/>
    </row>
    <row r="5" spans="1:11" ht="13.5" thickBot="1">
      <c r="A5" s="8" t="s">
        <v>3</v>
      </c>
      <c r="B5" s="50" t="s">
        <v>4</v>
      </c>
      <c r="C5" s="50"/>
      <c r="D5" s="9"/>
      <c r="E5" s="9"/>
      <c r="F5" s="9"/>
      <c r="G5" s="9"/>
      <c r="H5" s="9"/>
      <c r="I5" s="9"/>
      <c r="J5" s="12"/>
      <c r="K5" s="11"/>
    </row>
    <row r="6" spans="1:11" s="17" customFormat="1" ht="48.6" customHeight="1" thickBot="1">
      <c r="A6" s="13" t="s">
        <v>5</v>
      </c>
      <c r="B6" s="14" t="s">
        <v>6</v>
      </c>
      <c r="C6" s="15" t="s">
        <v>7</v>
      </c>
      <c r="D6" s="15" t="s">
        <v>8</v>
      </c>
      <c r="E6" s="15" t="s">
        <v>9</v>
      </c>
      <c r="F6" s="15" t="s">
        <v>10</v>
      </c>
      <c r="G6" s="15" t="s">
        <v>11</v>
      </c>
      <c r="H6" s="15" t="s">
        <v>12</v>
      </c>
      <c r="I6" s="16" t="s">
        <v>13</v>
      </c>
      <c r="J6" s="15" t="s">
        <v>14</v>
      </c>
      <c r="K6" s="16" t="s">
        <v>15</v>
      </c>
    </row>
    <row r="7" spans="1:11" s="23" customFormat="1" ht="20.100000000000001" customHeight="1">
      <c r="A7" s="24" t="s">
        <v>16</v>
      </c>
      <c r="B7" s="25" t="s">
        <v>17</v>
      </c>
      <c r="C7" s="26" t="s">
        <v>18</v>
      </c>
      <c r="D7" s="27">
        <v>2.2999999999999998</v>
      </c>
      <c r="E7" s="28">
        <v>0</v>
      </c>
      <c r="F7" s="20">
        <v>2000</v>
      </c>
      <c r="G7" s="29">
        <v>0</v>
      </c>
      <c r="H7" s="20">
        <v>2000</v>
      </c>
      <c r="I7" s="21">
        <f t="shared" ref="I7:I20" si="0">+D7*H7</f>
        <v>4600</v>
      </c>
      <c r="J7" s="20">
        <f t="shared" ref="J7:J20" si="1">+H7*1.1</f>
        <v>2200</v>
      </c>
      <c r="K7" s="22">
        <f t="shared" ref="K7:K20" si="2">+J7*D7</f>
        <v>5060</v>
      </c>
    </row>
    <row r="8" spans="1:11" s="23" customFormat="1" ht="20.100000000000001" customHeight="1">
      <c r="A8" s="24" t="s">
        <v>19</v>
      </c>
      <c r="B8" s="25" t="s">
        <v>20</v>
      </c>
      <c r="C8" s="26" t="s">
        <v>18</v>
      </c>
      <c r="D8" s="27">
        <v>4.3</v>
      </c>
      <c r="E8" s="28">
        <v>0</v>
      </c>
      <c r="F8" s="20">
        <v>2000</v>
      </c>
      <c r="G8" s="29">
        <v>0</v>
      </c>
      <c r="H8" s="20">
        <v>2000</v>
      </c>
      <c r="I8" s="21">
        <f t="shared" si="0"/>
        <v>8600</v>
      </c>
      <c r="J8" s="20">
        <f t="shared" si="1"/>
        <v>2200</v>
      </c>
      <c r="K8" s="22">
        <f t="shared" si="2"/>
        <v>9460</v>
      </c>
    </row>
    <row r="9" spans="1:11" s="23" customFormat="1" ht="20.100000000000001" customHeight="1">
      <c r="A9" s="24" t="s">
        <v>21</v>
      </c>
      <c r="B9" s="25" t="s">
        <v>22</v>
      </c>
      <c r="C9" s="26" t="s">
        <v>18</v>
      </c>
      <c r="D9" s="27">
        <f>(41*35*2.15*1.2)/1000</f>
        <v>3.7022999999999997</v>
      </c>
      <c r="E9" s="28">
        <v>0</v>
      </c>
      <c r="F9" s="20">
        <v>1000</v>
      </c>
      <c r="G9" s="29">
        <v>0</v>
      </c>
      <c r="H9" s="20">
        <v>1000</v>
      </c>
      <c r="I9" s="21">
        <f t="shared" si="0"/>
        <v>3702.2999999999997</v>
      </c>
      <c r="J9" s="20">
        <f t="shared" si="1"/>
        <v>1100</v>
      </c>
      <c r="K9" s="22">
        <f t="shared" si="2"/>
        <v>4072.5299999999997</v>
      </c>
    </row>
    <row r="10" spans="1:11" s="23" customFormat="1" ht="30" customHeight="1">
      <c r="A10" s="24" t="s">
        <v>24</v>
      </c>
      <c r="B10" s="18" t="s">
        <v>25</v>
      </c>
      <c r="C10" s="26" t="s">
        <v>23</v>
      </c>
      <c r="D10" s="27">
        <f>41*35</f>
        <v>1435</v>
      </c>
      <c r="E10" s="28">
        <v>7.5</v>
      </c>
      <c r="F10" s="20">
        <v>12</v>
      </c>
      <c r="G10" s="20">
        <v>4</v>
      </c>
      <c r="H10" s="20">
        <v>23.5</v>
      </c>
      <c r="I10" s="21">
        <f t="shared" si="0"/>
        <v>33722.5</v>
      </c>
      <c r="J10" s="20">
        <f t="shared" si="1"/>
        <v>25.85</v>
      </c>
      <c r="K10" s="22">
        <f t="shared" si="2"/>
        <v>37094.75</v>
      </c>
    </row>
    <row r="11" spans="1:11" s="23" customFormat="1" ht="20.100000000000001" customHeight="1">
      <c r="A11" s="24" t="s">
        <v>26</v>
      </c>
      <c r="B11" s="18" t="s">
        <v>27</v>
      </c>
      <c r="C11" s="26" t="s">
        <v>18</v>
      </c>
      <c r="D11" s="27">
        <v>38</v>
      </c>
      <c r="E11" s="19">
        <v>0</v>
      </c>
      <c r="F11" s="20">
        <v>4500</v>
      </c>
      <c r="G11" s="20">
        <v>0</v>
      </c>
      <c r="H11" s="20">
        <v>4500</v>
      </c>
      <c r="I11" s="21">
        <f t="shared" si="0"/>
        <v>171000</v>
      </c>
      <c r="J11" s="20">
        <f t="shared" si="1"/>
        <v>4950</v>
      </c>
      <c r="K11" s="22">
        <f t="shared" si="2"/>
        <v>188100</v>
      </c>
    </row>
    <row r="12" spans="1:11" s="23" customFormat="1" ht="20.100000000000001" customHeight="1">
      <c r="A12" s="24" t="s">
        <v>28</v>
      </c>
      <c r="B12" s="18" t="s">
        <v>29</v>
      </c>
      <c r="C12" s="26" t="s">
        <v>30</v>
      </c>
      <c r="D12" s="27">
        <v>1</v>
      </c>
      <c r="E12" s="19">
        <v>23500</v>
      </c>
      <c r="F12" s="20">
        <v>0</v>
      </c>
      <c r="G12" s="20">
        <v>0</v>
      </c>
      <c r="H12" s="20">
        <v>23500</v>
      </c>
      <c r="I12" s="21">
        <f t="shared" si="0"/>
        <v>23500</v>
      </c>
      <c r="J12" s="20">
        <f t="shared" si="1"/>
        <v>25850.000000000004</v>
      </c>
      <c r="K12" s="22">
        <f t="shared" si="2"/>
        <v>25850.000000000004</v>
      </c>
    </row>
    <row r="13" spans="1:11" s="23" customFormat="1" ht="20.100000000000001" customHeight="1">
      <c r="A13" s="24" t="s">
        <v>31</v>
      </c>
      <c r="B13" s="18" t="s">
        <v>32</v>
      </c>
      <c r="C13" s="26" t="s">
        <v>30</v>
      </c>
      <c r="D13" s="27">
        <v>1</v>
      </c>
      <c r="E13" s="19">
        <v>0</v>
      </c>
      <c r="F13" s="20">
        <v>0</v>
      </c>
      <c r="G13" s="20">
        <v>30000</v>
      </c>
      <c r="H13" s="20">
        <v>40000</v>
      </c>
      <c r="I13" s="21">
        <f t="shared" si="0"/>
        <v>40000</v>
      </c>
      <c r="J13" s="20">
        <f t="shared" si="1"/>
        <v>44000</v>
      </c>
      <c r="K13" s="22">
        <f t="shared" si="2"/>
        <v>44000</v>
      </c>
    </row>
    <row r="14" spans="1:11" s="23" customFormat="1" ht="20.100000000000001" customHeight="1">
      <c r="A14" s="24" t="s">
        <v>33</v>
      </c>
      <c r="B14" s="18" t="s">
        <v>34</v>
      </c>
      <c r="C14" s="26" t="s">
        <v>35</v>
      </c>
      <c r="D14" s="27">
        <v>37</v>
      </c>
      <c r="E14" s="19">
        <v>0</v>
      </c>
      <c r="F14" s="20">
        <v>250</v>
      </c>
      <c r="G14" s="20">
        <v>0</v>
      </c>
      <c r="H14" s="20">
        <v>250</v>
      </c>
      <c r="I14" s="21">
        <f t="shared" si="0"/>
        <v>9250</v>
      </c>
      <c r="J14" s="20">
        <f t="shared" si="1"/>
        <v>275</v>
      </c>
      <c r="K14" s="22">
        <f t="shared" si="2"/>
        <v>10175</v>
      </c>
    </row>
    <row r="15" spans="1:11" s="23" customFormat="1" ht="20.100000000000001" customHeight="1">
      <c r="A15" s="24" t="s">
        <v>36</v>
      </c>
      <c r="B15" s="18" t="s">
        <v>37</v>
      </c>
      <c r="C15" s="26" t="s">
        <v>23</v>
      </c>
      <c r="D15" s="27">
        <v>650</v>
      </c>
      <c r="E15" s="19">
        <v>0</v>
      </c>
      <c r="F15" s="20">
        <v>15</v>
      </c>
      <c r="G15" s="20">
        <v>5</v>
      </c>
      <c r="H15" s="20">
        <v>20</v>
      </c>
      <c r="I15" s="21">
        <f t="shared" si="0"/>
        <v>13000</v>
      </c>
      <c r="J15" s="20">
        <f t="shared" si="1"/>
        <v>22</v>
      </c>
      <c r="K15" s="22">
        <f t="shared" si="2"/>
        <v>14300</v>
      </c>
    </row>
    <row r="16" spans="1:11" s="23" customFormat="1" ht="20.100000000000001" customHeight="1">
      <c r="A16" s="24" t="s">
        <v>38</v>
      </c>
      <c r="B16" s="18" t="s">
        <v>39</v>
      </c>
      <c r="C16" s="26" t="s">
        <v>23</v>
      </c>
      <c r="D16" s="27">
        <v>1810</v>
      </c>
      <c r="E16" s="19">
        <v>0</v>
      </c>
      <c r="F16" s="20">
        <v>10</v>
      </c>
      <c r="G16" s="20">
        <v>5</v>
      </c>
      <c r="H16" s="20">
        <v>15</v>
      </c>
      <c r="I16" s="21">
        <f t="shared" si="0"/>
        <v>27150</v>
      </c>
      <c r="J16" s="20">
        <f t="shared" si="1"/>
        <v>16.5</v>
      </c>
      <c r="K16" s="22">
        <f t="shared" si="2"/>
        <v>29865</v>
      </c>
    </row>
    <row r="17" spans="1:11" s="23" customFormat="1" ht="20.100000000000001" customHeight="1">
      <c r="A17" s="24" t="s">
        <v>40</v>
      </c>
      <c r="B17" s="18" t="s">
        <v>41</v>
      </c>
      <c r="C17" s="26" t="s">
        <v>23</v>
      </c>
      <c r="D17" s="27">
        <v>650</v>
      </c>
      <c r="E17" s="19">
        <v>0</v>
      </c>
      <c r="F17" s="20">
        <f>2*14</f>
        <v>28</v>
      </c>
      <c r="G17" s="20">
        <v>2</v>
      </c>
      <c r="H17" s="20">
        <v>30</v>
      </c>
      <c r="I17" s="21">
        <f t="shared" si="0"/>
        <v>19500</v>
      </c>
      <c r="J17" s="20">
        <f t="shared" si="1"/>
        <v>33</v>
      </c>
      <c r="K17" s="22">
        <f t="shared" si="2"/>
        <v>21450</v>
      </c>
    </row>
    <row r="18" spans="1:11" s="23" customFormat="1" ht="20.100000000000001" customHeight="1">
      <c r="A18" s="24" t="s">
        <v>42</v>
      </c>
      <c r="B18" s="18" t="s">
        <v>43</v>
      </c>
      <c r="C18" s="26" t="s">
        <v>23</v>
      </c>
      <c r="D18" s="27">
        <v>1810</v>
      </c>
      <c r="E18" s="19">
        <v>0</v>
      </c>
      <c r="F18" s="20">
        <f>2*14</f>
        <v>28</v>
      </c>
      <c r="G18" s="20">
        <v>2</v>
      </c>
      <c r="H18" s="20">
        <v>30</v>
      </c>
      <c r="I18" s="21">
        <f t="shared" si="0"/>
        <v>54300</v>
      </c>
      <c r="J18" s="20">
        <f t="shared" si="1"/>
        <v>33</v>
      </c>
      <c r="K18" s="22">
        <f t="shared" si="2"/>
        <v>59730</v>
      </c>
    </row>
    <row r="19" spans="1:11" s="23" customFormat="1" ht="20.100000000000001" customHeight="1">
      <c r="A19" s="24" t="s">
        <v>44</v>
      </c>
      <c r="B19" s="18" t="s">
        <v>45</v>
      </c>
      <c r="C19" s="26" t="s">
        <v>35</v>
      </c>
      <c r="D19" s="27">
        <v>5</v>
      </c>
      <c r="E19" s="19">
        <v>0</v>
      </c>
      <c r="F19" s="20">
        <v>6000</v>
      </c>
      <c r="G19" s="20">
        <v>500</v>
      </c>
      <c r="H19" s="20">
        <v>6500</v>
      </c>
      <c r="I19" s="21">
        <f t="shared" si="0"/>
        <v>32500</v>
      </c>
      <c r="J19" s="20">
        <f t="shared" si="1"/>
        <v>7150.0000000000009</v>
      </c>
      <c r="K19" s="22">
        <f t="shared" si="2"/>
        <v>35750.000000000007</v>
      </c>
    </row>
    <row r="20" spans="1:11" s="23" customFormat="1" ht="20.100000000000001" customHeight="1">
      <c r="A20" s="24" t="s">
        <v>46</v>
      </c>
      <c r="B20" s="18" t="s">
        <v>47</v>
      </c>
      <c r="C20" s="26" t="s">
        <v>30</v>
      </c>
      <c r="D20" s="27">
        <v>1</v>
      </c>
      <c r="E20" s="19">
        <v>0</v>
      </c>
      <c r="F20" s="20">
        <v>13000</v>
      </c>
      <c r="G20" s="20">
        <v>2000</v>
      </c>
      <c r="H20" s="20">
        <v>15000</v>
      </c>
      <c r="I20" s="21">
        <f t="shared" si="0"/>
        <v>15000</v>
      </c>
      <c r="J20" s="20">
        <f t="shared" si="1"/>
        <v>16500</v>
      </c>
      <c r="K20" s="22">
        <f t="shared" si="2"/>
        <v>16500</v>
      </c>
    </row>
    <row r="21" spans="1:11" s="23" customFormat="1" ht="20.100000000000001" customHeight="1">
      <c r="A21" s="24" t="s">
        <v>48</v>
      </c>
      <c r="B21" s="18" t="s">
        <v>49</v>
      </c>
      <c r="C21" s="26" t="s">
        <v>30</v>
      </c>
      <c r="D21" s="27">
        <v>1</v>
      </c>
      <c r="E21" s="19">
        <v>0</v>
      </c>
      <c r="F21" s="20">
        <v>18000</v>
      </c>
      <c r="G21" s="20">
        <v>6000</v>
      </c>
      <c r="H21" s="20">
        <v>23000</v>
      </c>
      <c r="I21" s="21">
        <f>+D21*H21</f>
        <v>23000</v>
      </c>
      <c r="J21" s="20">
        <f>+H21*1.1</f>
        <v>25300.000000000004</v>
      </c>
      <c r="K21" s="22">
        <f>+J21*D21</f>
        <v>25300.000000000004</v>
      </c>
    </row>
    <row r="22" spans="1:11" s="23" customFormat="1" ht="35.25" customHeight="1">
      <c r="A22" s="30"/>
      <c r="B22" s="31" t="s">
        <v>50</v>
      </c>
      <c r="C22" s="32"/>
      <c r="D22" s="33"/>
      <c r="E22" s="34"/>
      <c r="F22" s="34"/>
      <c r="G22" s="34"/>
      <c r="H22" s="34"/>
      <c r="I22" s="35">
        <f>SUM(I7:I21)</f>
        <v>478824.8</v>
      </c>
      <c r="J22" s="34">
        <f>K22-I22</f>
        <v>47882.48000000004</v>
      </c>
      <c r="K22" s="35">
        <f>+SUM(K7:K21)</f>
        <v>526707.28</v>
      </c>
    </row>
    <row r="23" spans="1:11" s="23" customFormat="1" ht="10.15" customHeight="1" outlineLevel="2">
      <c r="A23" s="36"/>
      <c r="B23" s="37"/>
      <c r="C23" s="38"/>
      <c r="D23" s="39"/>
      <c r="E23" s="39"/>
      <c r="F23" s="39"/>
      <c r="G23" s="39"/>
      <c r="H23" s="39"/>
      <c r="I23" s="39"/>
      <c r="J23" s="40"/>
      <c r="K23" s="40"/>
    </row>
    <row r="24" spans="1:11" s="23" customFormat="1" ht="18" customHeight="1" outlineLevel="2">
      <c r="A24" s="36"/>
      <c r="B24" s="41" t="s">
        <v>51</v>
      </c>
      <c r="C24" s="38"/>
      <c r="D24" s="39"/>
      <c r="E24" s="39"/>
      <c r="F24" s="39"/>
      <c r="G24" s="39"/>
      <c r="H24" s="39"/>
      <c r="I24" s="39"/>
      <c r="J24" s="40"/>
      <c r="K24" s="40"/>
    </row>
    <row r="25" spans="1:11" s="23" customFormat="1" ht="60" customHeight="1" outlineLevel="2">
      <c r="A25" s="36"/>
      <c r="B25" s="48" t="s">
        <v>52</v>
      </c>
      <c r="C25" s="48"/>
      <c r="D25" s="48"/>
      <c r="E25" s="48"/>
      <c r="F25" s="48"/>
      <c r="G25" s="39"/>
      <c r="H25" s="39"/>
      <c r="I25" s="39"/>
      <c r="J25" s="40"/>
      <c r="K25" s="40"/>
    </row>
    <row r="26" spans="1:11" s="23" customFormat="1" ht="18.75" customHeight="1" outlineLevel="2">
      <c r="A26" s="36"/>
      <c r="B26" s="48" t="s">
        <v>53</v>
      </c>
      <c r="C26" s="48"/>
      <c r="D26" s="48"/>
      <c r="E26" s="48"/>
      <c r="F26" s="48"/>
      <c r="G26" s="39"/>
      <c r="H26" s="39"/>
      <c r="I26" s="39"/>
      <c r="J26" s="40">
        <f>310*1.2</f>
        <v>372</v>
      </c>
      <c r="K26" s="40"/>
    </row>
    <row r="27" spans="1:11" s="23" customFormat="1" ht="18.75" customHeight="1" outlineLevel="2">
      <c r="A27" s="36"/>
      <c r="B27" s="48" t="s">
        <v>54</v>
      </c>
      <c r="C27" s="48"/>
      <c r="D27" s="48"/>
      <c r="E27" s="48"/>
      <c r="F27" s="48"/>
      <c r="G27" s="39"/>
      <c r="H27" s="39"/>
      <c r="I27" s="39"/>
      <c r="J27" s="40"/>
      <c r="K27" s="40"/>
    </row>
    <row r="28" spans="1:11" s="23" customFormat="1" ht="18.75" customHeight="1" outlineLevel="2">
      <c r="A28" s="36"/>
      <c r="B28" s="48" t="s">
        <v>55</v>
      </c>
      <c r="C28" s="48"/>
      <c r="D28" s="48"/>
      <c r="E28" s="48"/>
      <c r="F28" s="48"/>
      <c r="G28" s="39"/>
      <c r="H28" s="39"/>
      <c r="I28" s="39"/>
      <c r="J28" s="40"/>
      <c r="K28" s="40"/>
    </row>
    <row r="29" spans="1:11" s="23" customFormat="1" ht="18.75" customHeight="1" outlineLevel="2">
      <c r="A29" s="36"/>
      <c r="B29" s="48" t="s">
        <v>56</v>
      </c>
      <c r="C29" s="48"/>
      <c r="D29" s="48"/>
      <c r="E29" s="48"/>
      <c r="F29" s="48"/>
      <c r="G29" s="39"/>
      <c r="H29" s="39"/>
      <c r="I29" s="39"/>
      <c r="J29" s="40"/>
      <c r="K29" s="40"/>
    </row>
    <row r="30" spans="1:11" s="23" customFormat="1" ht="10.15" customHeight="1" outlineLevel="2">
      <c r="A30" s="36"/>
      <c r="B30" s="37"/>
      <c r="C30" s="38"/>
      <c r="D30" s="39"/>
      <c r="E30" s="39"/>
      <c r="F30" s="39"/>
      <c r="G30" s="39"/>
      <c r="H30" s="39"/>
      <c r="I30" s="39"/>
      <c r="J30" s="40"/>
      <c r="K30" s="40"/>
    </row>
    <row r="31" spans="1:11" ht="15.75">
      <c r="A31" s="49"/>
      <c r="B31" s="49"/>
      <c r="C31" s="49"/>
    </row>
    <row r="32" spans="1:11" ht="13.5" thickBot="1">
      <c r="A32" s="42"/>
      <c r="B32" s="43"/>
      <c r="C32" s="44"/>
      <c r="D32" s="45"/>
      <c r="E32" s="45"/>
      <c r="F32" s="45"/>
      <c r="G32" s="45"/>
      <c r="H32" s="45"/>
      <c r="I32" s="46"/>
      <c r="J32" s="12"/>
      <c r="K32" s="47"/>
    </row>
  </sheetData>
  <autoFilter ref="I1:I32" xr:uid="{BA6F9CB1-56A9-4F16-BBA5-5F57FDAB96DD}"/>
  <mergeCells count="9">
    <mergeCell ref="B28:F28"/>
    <mergeCell ref="B29:F29"/>
    <mergeCell ref="A31:C31"/>
    <mergeCell ref="A1:C1"/>
    <mergeCell ref="B4:C4"/>
    <mergeCell ref="B5:C5"/>
    <mergeCell ref="B25:F25"/>
    <mergeCell ref="B26:F26"/>
    <mergeCell ref="B27:F27"/>
  </mergeCells>
  <pageMargins left="0.70866141732283472" right="0.70866141732283472" top="0.74803149606299213" bottom="0.74803149606299213" header="0.31496062992125984" footer="0.31496062992125984"/>
  <pageSetup paperSize="9" scale="6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Sayfa2</vt:lpstr>
      <vt:lpstr>Sayfa2!Yazdırma_Alanı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ihsan</dc:creator>
  <cp:lastModifiedBy>Bekir Metin Arıtürk</cp:lastModifiedBy>
  <dcterms:created xsi:type="dcterms:W3CDTF">2022-02-16T09:56:26Z</dcterms:created>
  <dcterms:modified xsi:type="dcterms:W3CDTF">2022-03-08T09:09:44Z</dcterms:modified>
</cp:coreProperties>
</file>