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000" windowHeight="6210" activeTab="2"/>
  </bookViews>
  <sheets>
    <sheet name="Soru1" sheetId="1" r:id="rId1"/>
    <sheet name="Soru2" sheetId="2" r:id="rId2"/>
    <sheet name="Soru3" sheetId="3" r:id="rId3"/>
  </sheets>
  <calcPr calcId="124519"/>
</workbook>
</file>

<file path=xl/calcChain.xml><?xml version="1.0" encoding="utf-8"?>
<calcChain xmlns="http://schemas.openxmlformats.org/spreadsheetml/2006/main">
  <c r="N7" i="1"/>
  <c r="N22" i="2" l="1"/>
  <c r="T14" i="3"/>
  <c r="U14"/>
  <c r="V14"/>
  <c r="W14"/>
  <c r="T13"/>
  <c r="U13"/>
  <c r="V13"/>
  <c r="W13"/>
  <c r="T12"/>
  <c r="U12"/>
  <c r="V12"/>
  <c r="W12"/>
  <c r="T11"/>
  <c r="U11"/>
  <c r="V11"/>
  <c r="W11"/>
  <c r="T10"/>
  <c r="U10"/>
  <c r="V10"/>
  <c r="W10"/>
  <c r="T9"/>
  <c r="U9"/>
  <c r="V9"/>
  <c r="W9"/>
  <c r="T8"/>
  <c r="U8"/>
  <c r="V8"/>
  <c r="W8"/>
  <c r="T7"/>
  <c r="U7"/>
  <c r="V7"/>
  <c r="W7"/>
  <c r="S14"/>
  <c r="S13"/>
  <c r="S12"/>
  <c r="S11"/>
  <c r="S10"/>
  <c r="S9"/>
  <c r="S8"/>
  <c r="S7"/>
  <c r="W6"/>
  <c r="V6"/>
  <c r="U6"/>
  <c r="T6"/>
  <c r="T15" s="1"/>
  <c r="W5"/>
  <c r="V5"/>
  <c r="V15" s="1"/>
  <c r="U5"/>
  <c r="T5"/>
  <c r="S5"/>
  <c r="U15"/>
  <c r="S6"/>
  <c r="W15"/>
  <c r="P14"/>
  <c r="P13"/>
  <c r="P12"/>
  <c r="P11"/>
  <c r="P10"/>
  <c r="P9"/>
  <c r="P8"/>
  <c r="P7"/>
  <c r="P6"/>
  <c r="P5"/>
  <c r="P15" s="1"/>
  <c r="M17"/>
  <c r="K16"/>
  <c r="K17" s="1"/>
  <c r="J16"/>
  <c r="J17" s="1"/>
  <c r="I16"/>
  <c r="I17" s="1"/>
  <c r="H16"/>
  <c r="H17" s="1"/>
  <c r="G16"/>
  <c r="G17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M16" s="1"/>
  <c r="C11"/>
  <c r="C23" i="2"/>
  <c r="D23"/>
  <c r="E23"/>
  <c r="F23"/>
  <c r="G23"/>
  <c r="B23"/>
  <c r="B22"/>
  <c r="C22"/>
  <c r="D22"/>
  <c r="E22"/>
  <c r="F22"/>
  <c r="G22"/>
  <c r="G27"/>
  <c r="F27"/>
  <c r="E27"/>
  <c r="D27"/>
  <c r="C27"/>
  <c r="F16"/>
  <c r="J9"/>
  <c r="J5"/>
  <c r="J6"/>
  <c r="J7"/>
  <c r="J8"/>
  <c r="J4"/>
  <c r="F10" i="1"/>
  <c r="O3"/>
  <c r="S15" i="3" l="1"/>
  <c r="S16" s="1"/>
  <c r="S17" s="1"/>
  <c r="P16"/>
  <c r="L16"/>
  <c r="B27" i="2"/>
  <c r="H27" s="1"/>
  <c r="D8" i="1"/>
  <c r="D7"/>
  <c r="U5" i="2"/>
  <c r="U6"/>
  <c r="U7"/>
  <c r="U8"/>
  <c r="U4"/>
  <c r="V4" s="1"/>
  <c r="V8"/>
  <c r="V7"/>
  <c r="V6"/>
  <c r="V5"/>
  <c r="I8" l="1"/>
  <c r="I7"/>
  <c r="I6"/>
  <c r="I4"/>
  <c r="I5"/>
  <c r="H8"/>
  <c r="H7"/>
  <c r="H6"/>
  <c r="H4"/>
  <c r="H5"/>
  <c r="F10"/>
  <c r="E10"/>
  <c r="D10"/>
  <c r="C10"/>
  <c r="B10"/>
  <c r="G10"/>
  <c r="G9"/>
  <c r="F9"/>
  <c r="E9"/>
  <c r="D9"/>
  <c r="C9"/>
  <c r="B9"/>
  <c r="C8" i="1"/>
  <c r="B8"/>
  <c r="C7"/>
  <c r="B7"/>
  <c r="G3"/>
  <c r="H3" s="1"/>
  <c r="G4"/>
  <c r="H4" s="1"/>
  <c r="G5"/>
  <c r="H5" s="1"/>
  <c r="G6"/>
  <c r="H6" s="1"/>
  <c r="G2"/>
  <c r="H2" s="1"/>
  <c r="F3"/>
  <c r="F4"/>
  <c r="F5"/>
  <c r="F6"/>
  <c r="F2"/>
  <c r="H7" l="1"/>
  <c r="F13" s="1"/>
  <c r="G7"/>
  <c r="G8"/>
  <c r="F8"/>
  <c r="F7"/>
</calcChain>
</file>

<file path=xl/sharedStrings.xml><?xml version="1.0" encoding="utf-8"?>
<sst xmlns="http://schemas.openxmlformats.org/spreadsheetml/2006/main" count="61" uniqueCount="33">
  <si>
    <t>Kurum No</t>
  </si>
  <si>
    <t>Bilg.Bakım Ücreti</t>
  </si>
  <si>
    <t>Bilg.Sayısı</t>
  </si>
  <si>
    <t>zi</t>
  </si>
  <si>
    <t>yi./zi</t>
  </si>
  <si>
    <t>yi./Mi</t>
  </si>
  <si>
    <t>toplam</t>
  </si>
  <si>
    <t>ortalama</t>
  </si>
  <si>
    <t>C S</t>
  </si>
  <si>
    <t>M</t>
  </si>
  <si>
    <t>ai</t>
  </si>
  <si>
    <t>pi</t>
  </si>
  <si>
    <t>qi</t>
  </si>
  <si>
    <t>(yi./zi-Yzoos)^2</t>
  </si>
  <si>
    <t>Mahalleler</t>
  </si>
  <si>
    <t>Nüfus(yi1)</t>
  </si>
  <si>
    <t>Hane(M1)</t>
  </si>
  <si>
    <t>Toplam</t>
  </si>
  <si>
    <t>Ort</t>
  </si>
  <si>
    <t>1.TABAKA</t>
  </si>
  <si>
    <t>Metropolitan Kesim</t>
  </si>
  <si>
    <t>Top</t>
  </si>
  <si>
    <t>Köyler/Hanenüfus</t>
  </si>
  <si>
    <t>Seçilen Hanelerde Nüfus(YaşayanKişi Sayısı)</t>
  </si>
  <si>
    <t>2.TABAKA</t>
  </si>
  <si>
    <t>Köy</t>
  </si>
  <si>
    <t>s2^2 için</t>
  </si>
  <si>
    <t>TOPLAM</t>
  </si>
  <si>
    <t>s2^2</t>
  </si>
  <si>
    <t>s1^2</t>
  </si>
  <si>
    <t>Şubeler</t>
  </si>
  <si>
    <t>Ortalama</t>
  </si>
  <si>
    <t>yi.(çizgi)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</si>
</sst>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165" fontId="0" fillId="0" borderId="1" xfId="0" applyNumberFormat="1" applyBorder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oleObject" Target="../embeddings/oleObject5.bin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G6" sqref="G6"/>
    </sheetView>
  </sheetViews>
  <sheetFormatPr defaultRowHeight="15"/>
  <cols>
    <col min="1" max="1" width="9.85546875" bestFit="1" customWidth="1"/>
    <col min="2" max="2" width="16" bestFit="1" customWidth="1"/>
    <col min="3" max="3" width="9.5703125" bestFit="1" customWidth="1"/>
    <col min="6" max="6" width="12" bestFit="1" customWidth="1"/>
    <col min="8" max="8" width="14.7109375" bestFit="1" customWidth="1"/>
    <col min="9" max="9" width="14.7109375" customWidth="1"/>
    <col min="10" max="10" width="10" bestFit="1" customWidth="1"/>
  </cols>
  <sheetData>
    <row r="1" spans="1:15">
      <c r="A1" s="17" t="s">
        <v>0</v>
      </c>
      <c r="B1" s="17" t="s">
        <v>1</v>
      </c>
      <c r="C1" s="17" t="s">
        <v>2</v>
      </c>
      <c r="D1" s="17" t="s">
        <v>3</v>
      </c>
      <c r="E1" s="17" t="s">
        <v>32</v>
      </c>
      <c r="F1" s="17" t="s">
        <v>5</v>
      </c>
      <c r="G1" s="17" t="s">
        <v>4</v>
      </c>
      <c r="H1" s="17" t="s">
        <v>13</v>
      </c>
    </row>
    <row r="2" spans="1:15">
      <c r="A2" s="22">
        <v>1</v>
      </c>
      <c r="B2" s="2">
        <v>5000</v>
      </c>
      <c r="C2" s="2">
        <v>85</v>
      </c>
      <c r="D2" s="2">
        <v>1.4999999999999999E-2</v>
      </c>
      <c r="E2" s="6">
        <v>62.5</v>
      </c>
      <c r="F2" s="27">
        <f t="shared" ref="F2:G6" si="0">B2/C2</f>
        <v>58.823529411764703</v>
      </c>
      <c r="G2" s="3">
        <f t="shared" si="0"/>
        <v>5666.666666666667</v>
      </c>
      <c r="H2" s="3">
        <f>(G2-$F$10)^2</f>
        <v>5300959.8040817752</v>
      </c>
    </row>
    <row r="3" spans="1:15">
      <c r="A3" s="22">
        <v>2</v>
      </c>
      <c r="B3" s="2">
        <v>6000</v>
      </c>
      <c r="C3" s="2">
        <v>70</v>
      </c>
      <c r="D3" s="2">
        <v>3.0000000000000001E-3</v>
      </c>
      <c r="E3" s="6">
        <v>100</v>
      </c>
      <c r="F3" s="27">
        <f t="shared" si="0"/>
        <v>85.714285714285708</v>
      </c>
      <c r="G3" s="3">
        <f t="shared" si="0"/>
        <v>23333.333333333332</v>
      </c>
      <c r="H3" s="3">
        <f t="shared" ref="H3:H6" si="1">(G3-$F$10)^2</f>
        <v>236061263.80408177</v>
      </c>
      <c r="O3" s="28">
        <f>(((50^2*(1-5/50))/(5*4*5000^2)))*((C2^2*(E2-70)^2)+(C3^2*(E3-70)^2)+(C4^2*(E4-70)^2)+(C5^2*(E5-70)^2)+(C6^2*(E6-70)^2))</f>
        <v>33.062474250000001</v>
      </c>
    </row>
    <row r="4" spans="1:15">
      <c r="A4" s="22">
        <v>3</v>
      </c>
      <c r="B4" s="2">
        <v>3500</v>
      </c>
      <c r="C4" s="2">
        <v>60</v>
      </c>
      <c r="D4" s="2">
        <v>0.02</v>
      </c>
      <c r="E4" s="6">
        <v>87.5</v>
      </c>
      <c r="F4" s="27">
        <f t="shared" si="0"/>
        <v>58.333333333333336</v>
      </c>
      <c r="G4" s="3">
        <f t="shared" si="0"/>
        <v>3000</v>
      </c>
      <c r="H4" s="3">
        <f t="shared" si="1"/>
        <v>24691438.026303999</v>
      </c>
    </row>
    <row r="5" spans="1:15">
      <c r="A5" s="22">
        <v>4</v>
      </c>
      <c r="B5" s="2">
        <v>3000</v>
      </c>
      <c r="C5" s="2">
        <v>50</v>
      </c>
      <c r="D5" s="2">
        <v>2.8000000000000001E-2</v>
      </c>
      <c r="E5" s="6">
        <v>60</v>
      </c>
      <c r="F5" s="27">
        <f t="shared" si="0"/>
        <v>60</v>
      </c>
      <c r="G5" s="3">
        <f t="shared" si="0"/>
        <v>1785.7142857142858</v>
      </c>
      <c r="H5" s="3">
        <f t="shared" si="1"/>
        <v>38233615.822222367</v>
      </c>
    </row>
    <row r="6" spans="1:15">
      <c r="A6" s="22">
        <v>5</v>
      </c>
      <c r="B6" s="2">
        <v>4000</v>
      </c>
      <c r="C6" s="2">
        <v>65</v>
      </c>
      <c r="D6" s="2">
        <v>1.4999999999999999E-2</v>
      </c>
      <c r="E6" s="6">
        <v>53.3</v>
      </c>
      <c r="F6" s="27">
        <f t="shared" si="0"/>
        <v>61.53846153846154</v>
      </c>
      <c r="G6" s="3">
        <f t="shared" si="0"/>
        <v>4333.3333333333339</v>
      </c>
      <c r="H6" s="3">
        <f t="shared" si="1"/>
        <v>13218421.137415105</v>
      </c>
    </row>
    <row r="7" spans="1:15">
      <c r="A7" s="22" t="s">
        <v>17</v>
      </c>
      <c r="B7" s="2">
        <f>SUM(B2:B6)</f>
        <v>21500</v>
      </c>
      <c r="C7" s="2">
        <f>SUM(C2:C6)</f>
        <v>330</v>
      </c>
      <c r="D7" s="2">
        <f>SUM(D2:D6)</f>
        <v>8.1000000000000003E-2</v>
      </c>
      <c r="E7" s="2"/>
      <c r="F7" s="27">
        <f>SUM(F2:F6)</f>
        <v>324.40960999784534</v>
      </c>
      <c r="G7" s="3">
        <f>SUM(G2:G6)</f>
        <v>38119.047619047618</v>
      </c>
      <c r="H7" s="3">
        <f>SUM(H2:H6)</f>
        <v>317505698.59410501</v>
      </c>
      <c r="N7">
        <f>(((E2-65)^2+(E3-65)^2+(E4-65)^2+(E5-65)^2+(E6-65)^2))/20</f>
        <v>94.969500000000011</v>
      </c>
    </row>
    <row r="8" spans="1:15">
      <c r="A8" s="22" t="s">
        <v>31</v>
      </c>
      <c r="B8" s="2">
        <f>AVERAGE(B2:B6)</f>
        <v>4300</v>
      </c>
      <c r="C8" s="2">
        <f>AVERAGE(C2:C6)</f>
        <v>66</v>
      </c>
      <c r="D8" s="2">
        <f>AVERAGE(D2:D6)</f>
        <v>1.6199999999999999E-2</v>
      </c>
      <c r="E8" s="2"/>
      <c r="F8" s="27">
        <f>AVERAGE(F2:F6)</f>
        <v>64.881921999569073</v>
      </c>
      <c r="G8" s="3">
        <f>AVERAGE(G2:G6)</f>
        <v>7623.8095238095239</v>
      </c>
      <c r="H8" s="2"/>
    </row>
    <row r="10" spans="1:15">
      <c r="F10">
        <f>7969.048</f>
        <v>7969.0479999999998</v>
      </c>
    </row>
    <row r="13" spans="1:15">
      <c r="F13">
        <f>H7/20</f>
        <v>15875284.929705251</v>
      </c>
    </row>
  </sheetData>
  <pageMargins left="0.7" right="0.7" top="0.75" bottom="0.75" header="0.3" footer="0.3"/>
  <pageSetup paperSize="9" orientation="portrait" r:id="rId1"/>
  <legacyDrawing r:id="rId2"/>
  <oleObjects>
    <oleObject progId="Equation.DSMT4" shapeId="1026" r:id="rId3"/>
    <oleObject progId="Equation.DSMT4" shapeId="1027" r:id="rId4"/>
    <oleObject progId="Equation.DSMT4" shapeId="1029" r:id="rId5"/>
    <oleObject progId="Equation.DSMT4" shapeId="1030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W28"/>
  <sheetViews>
    <sheetView workbookViewId="0">
      <selection activeCell="J9" sqref="J9"/>
    </sheetView>
  </sheetViews>
  <sheetFormatPr defaultRowHeight="15"/>
  <cols>
    <col min="2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</cols>
  <sheetData>
    <row r="2" spans="1:23">
      <c r="A2" s="17" t="s">
        <v>30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22" t="s">
        <v>17</v>
      </c>
      <c r="I2" s="22" t="s">
        <v>31</v>
      </c>
      <c r="M2" s="17" t="s">
        <v>30</v>
      </c>
      <c r="N2" s="17">
        <v>1</v>
      </c>
      <c r="O2" s="17">
        <v>2</v>
      </c>
      <c r="P2" s="17">
        <v>3</v>
      </c>
      <c r="Q2" s="17">
        <v>4</v>
      </c>
      <c r="R2" s="17">
        <v>5</v>
      </c>
      <c r="S2" s="17">
        <v>6</v>
      </c>
      <c r="T2" s="22" t="s">
        <v>10</v>
      </c>
      <c r="U2" s="22" t="s">
        <v>11</v>
      </c>
      <c r="V2" s="22" t="s">
        <v>12</v>
      </c>
    </row>
    <row r="3" spans="1:23">
      <c r="A3" s="17"/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2"/>
      <c r="I3" s="2"/>
      <c r="M3" s="17"/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2"/>
      <c r="U3" s="2"/>
      <c r="V3" s="2"/>
    </row>
    <row r="4" spans="1:23">
      <c r="A4" s="17">
        <v>1</v>
      </c>
      <c r="B4" s="1">
        <v>35</v>
      </c>
      <c r="C4" s="1">
        <v>35</v>
      </c>
      <c r="D4" s="1">
        <v>28</v>
      </c>
      <c r="E4" s="1">
        <v>35</v>
      </c>
      <c r="F4" s="1">
        <v>30</v>
      </c>
      <c r="G4" s="1">
        <v>32</v>
      </c>
      <c r="H4" s="1">
        <f>SUM(B4:G4)</f>
        <v>195</v>
      </c>
      <c r="I4" s="1">
        <f>AVERAGE(B4:G4)</f>
        <v>32.5</v>
      </c>
      <c r="J4">
        <f>(I4-$E$12)^2</f>
        <v>6.9169000000000134</v>
      </c>
      <c r="M4" s="17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6</v>
      </c>
      <c r="U4" s="2">
        <f>T4/6</f>
        <v>1</v>
      </c>
      <c r="V4" s="2">
        <f>1-U4</f>
        <v>0</v>
      </c>
    </row>
    <row r="5" spans="1:23">
      <c r="A5" s="17">
        <v>2</v>
      </c>
      <c r="B5" s="1">
        <v>40</v>
      </c>
      <c r="C5" s="1">
        <v>38</v>
      </c>
      <c r="D5" s="1">
        <v>42</v>
      </c>
      <c r="E5" s="1">
        <v>28</v>
      </c>
      <c r="F5" s="1">
        <v>50</v>
      </c>
      <c r="G5" s="1">
        <v>30</v>
      </c>
      <c r="H5" s="1">
        <f>SUM(B5:G5)</f>
        <v>228</v>
      </c>
      <c r="I5" s="1">
        <f>AVERAGE(B5:G5)</f>
        <v>38</v>
      </c>
      <c r="J5">
        <f t="shared" ref="J5:J8" si="0">(I5-$E$12)^2</f>
        <v>8.2368999999999861</v>
      </c>
      <c r="M5" s="17">
        <v>2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2</v>
      </c>
      <c r="U5" s="3">
        <f t="shared" ref="U5:U8" si="1">T5/6</f>
        <v>0.33333333333333331</v>
      </c>
      <c r="V5" s="3">
        <f t="shared" ref="V5:V8" si="2">1-U5</f>
        <v>0.66666666666666674</v>
      </c>
      <c r="W5" s="5"/>
    </row>
    <row r="6" spans="1:23">
      <c r="A6" s="17">
        <v>3</v>
      </c>
      <c r="B6" s="1">
        <v>33</v>
      </c>
      <c r="C6" s="1">
        <v>30</v>
      </c>
      <c r="D6" s="1">
        <v>32</v>
      </c>
      <c r="E6" s="1">
        <v>20</v>
      </c>
      <c r="F6" s="1">
        <v>28</v>
      </c>
      <c r="G6" s="1">
        <v>42</v>
      </c>
      <c r="H6" s="1">
        <f>SUM(B6:G6)</f>
        <v>185</v>
      </c>
      <c r="I6" s="23">
        <f>AVERAGE(B6:G6)</f>
        <v>30.833333333333332</v>
      </c>
      <c r="J6">
        <f t="shared" si="0"/>
        <v>18.461344444444478</v>
      </c>
      <c r="M6" s="17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5</v>
      </c>
      <c r="U6" s="3">
        <f t="shared" si="1"/>
        <v>0.83333333333333337</v>
      </c>
      <c r="V6" s="3">
        <f t="shared" si="2"/>
        <v>0.16666666666666663</v>
      </c>
      <c r="W6" s="5"/>
    </row>
    <row r="7" spans="1:23">
      <c r="A7" s="17">
        <v>4</v>
      </c>
      <c r="B7" s="1">
        <v>40</v>
      </c>
      <c r="C7" s="1">
        <v>42</v>
      </c>
      <c r="D7" s="1">
        <v>36</v>
      </c>
      <c r="E7" s="1">
        <v>32</v>
      </c>
      <c r="F7" s="1">
        <v>42</v>
      </c>
      <c r="G7" s="1">
        <v>28</v>
      </c>
      <c r="H7" s="1">
        <f>SUM(B7:G7)</f>
        <v>220</v>
      </c>
      <c r="I7" s="23">
        <f>AVERAGE(B7:G7)</f>
        <v>36.666666666666664</v>
      </c>
      <c r="J7">
        <f t="shared" si="0"/>
        <v>2.3613444444444291</v>
      </c>
      <c r="M7" s="17">
        <v>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3">
        <f t="shared" si="1"/>
        <v>0.16666666666666666</v>
      </c>
      <c r="V7" s="3">
        <f t="shared" si="2"/>
        <v>0.83333333333333337</v>
      </c>
      <c r="W7" s="5"/>
    </row>
    <row r="8" spans="1:23">
      <c r="A8" s="17">
        <v>5</v>
      </c>
      <c r="B8" s="1">
        <v>38</v>
      </c>
      <c r="C8" s="1">
        <v>28</v>
      </c>
      <c r="D8" s="1">
        <v>42</v>
      </c>
      <c r="E8" s="1">
        <v>40</v>
      </c>
      <c r="F8" s="1">
        <v>30</v>
      </c>
      <c r="G8" s="1">
        <v>48</v>
      </c>
      <c r="H8" s="1">
        <f>SUM(B8:G8)</f>
        <v>226</v>
      </c>
      <c r="I8" s="23">
        <f>AVERAGE(B8:G8)</f>
        <v>37.666666666666664</v>
      </c>
      <c r="J8">
        <f t="shared" si="0"/>
        <v>6.4346777777777531</v>
      </c>
      <c r="M8" s="17">
        <v>5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2</v>
      </c>
      <c r="U8" s="3">
        <f t="shared" si="1"/>
        <v>0.33333333333333331</v>
      </c>
      <c r="V8" s="3">
        <f t="shared" si="2"/>
        <v>0.66666666666666674</v>
      </c>
      <c r="W8" s="5"/>
    </row>
    <row r="9" spans="1:23">
      <c r="A9" s="22" t="s">
        <v>6</v>
      </c>
      <c r="B9" s="1">
        <f t="shared" ref="B9:G9" si="3">SUM(B4:B8)</f>
        <v>186</v>
      </c>
      <c r="C9" s="1">
        <f t="shared" si="3"/>
        <v>173</v>
      </c>
      <c r="D9" s="1">
        <f t="shared" si="3"/>
        <v>180</v>
      </c>
      <c r="E9" s="1">
        <f t="shared" si="3"/>
        <v>155</v>
      </c>
      <c r="F9" s="1">
        <f t="shared" si="3"/>
        <v>180</v>
      </c>
      <c r="G9" s="1">
        <f t="shared" si="3"/>
        <v>180</v>
      </c>
      <c r="H9" s="2"/>
      <c r="I9" s="2"/>
      <c r="J9">
        <f>SUM(J4:J8)</f>
        <v>42.411166666666659</v>
      </c>
      <c r="N9" s="4"/>
      <c r="O9" s="4"/>
      <c r="P9" s="4"/>
      <c r="Q9" s="4"/>
      <c r="R9" s="4"/>
      <c r="S9" s="4"/>
    </row>
    <row r="10" spans="1:23">
      <c r="A10" s="22" t="s">
        <v>7</v>
      </c>
      <c r="B10" s="1">
        <f t="shared" ref="B10:G10" si="4">AVERAGE(B4:B8)</f>
        <v>37.200000000000003</v>
      </c>
      <c r="C10" s="1">
        <f t="shared" si="4"/>
        <v>34.6</v>
      </c>
      <c r="D10" s="1">
        <f t="shared" si="4"/>
        <v>36</v>
      </c>
      <c r="E10" s="1">
        <f t="shared" si="4"/>
        <v>31</v>
      </c>
      <c r="F10" s="1">
        <f t="shared" si="4"/>
        <v>36</v>
      </c>
      <c r="G10" s="1">
        <f t="shared" si="4"/>
        <v>36</v>
      </c>
      <c r="H10" s="2"/>
      <c r="I10" s="2"/>
    </row>
    <row r="12" spans="1:23">
      <c r="E12">
        <v>35.130000000000003</v>
      </c>
    </row>
    <row r="16" spans="1:23">
      <c r="F16" s="26">
        <f>J9/4</f>
        <v>10.602791666666665</v>
      </c>
    </row>
    <row r="18" spans="1:16">
      <c r="M18" s="10"/>
    </row>
    <row r="20" spans="1:16">
      <c r="A20" s="17" t="s">
        <v>30</v>
      </c>
      <c r="B20" s="17">
        <v>1</v>
      </c>
      <c r="C20" s="17">
        <v>2</v>
      </c>
      <c r="D20" s="17">
        <v>3</v>
      </c>
      <c r="E20" s="17">
        <v>4</v>
      </c>
      <c r="F20" s="17">
        <v>5</v>
      </c>
      <c r="G20" s="17">
        <v>6</v>
      </c>
      <c r="H20" s="8"/>
      <c r="I20" s="8"/>
    </row>
    <row r="21" spans="1:16">
      <c r="A21" s="17"/>
      <c r="B21" s="1" t="s">
        <v>8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8"/>
      <c r="I21" s="8"/>
    </row>
    <row r="22" spans="1:16">
      <c r="A22" s="17">
        <v>1</v>
      </c>
      <c r="B22" s="1">
        <f>(B4-$I$4)^2</f>
        <v>6.25</v>
      </c>
      <c r="C22" s="1">
        <f t="shared" ref="C22:G22" si="5">(C4-$I$4)^2</f>
        <v>6.25</v>
      </c>
      <c r="D22" s="1">
        <f t="shared" si="5"/>
        <v>20.25</v>
      </c>
      <c r="E22" s="1">
        <f t="shared" si="5"/>
        <v>6.25</v>
      </c>
      <c r="F22" s="1">
        <f t="shared" si="5"/>
        <v>6.25</v>
      </c>
      <c r="G22" s="1">
        <f t="shared" si="5"/>
        <v>0.25</v>
      </c>
      <c r="H22" s="8"/>
      <c r="I22" s="8"/>
      <c r="K22" s="9"/>
      <c r="L22" s="9"/>
      <c r="M22" s="9"/>
      <c r="N22" s="25">
        <f>H27/25</f>
        <v>43.160800000000002</v>
      </c>
      <c r="O22" s="9"/>
      <c r="P22" s="9"/>
    </row>
    <row r="23" spans="1:16">
      <c r="A23" s="17">
        <v>2</v>
      </c>
      <c r="B23" s="1">
        <f>(B5-$I$5)^2</f>
        <v>4</v>
      </c>
      <c r="C23" s="1">
        <f t="shared" ref="C23:G23" si="6">(C5-$I$5)^2</f>
        <v>0</v>
      </c>
      <c r="D23" s="1">
        <f t="shared" si="6"/>
        <v>16</v>
      </c>
      <c r="E23" s="1">
        <f t="shared" si="6"/>
        <v>100</v>
      </c>
      <c r="F23" s="1">
        <f t="shared" si="6"/>
        <v>144</v>
      </c>
      <c r="G23" s="1">
        <f t="shared" si="6"/>
        <v>64</v>
      </c>
      <c r="H23" s="8"/>
      <c r="I23" s="8"/>
      <c r="K23" s="9"/>
      <c r="L23" s="9"/>
      <c r="M23" s="9"/>
      <c r="N23" s="9"/>
      <c r="O23" s="9"/>
      <c r="P23" s="9"/>
    </row>
    <row r="24" spans="1:16">
      <c r="A24" s="17">
        <v>3</v>
      </c>
      <c r="B24" s="7">
        <v>4.84</v>
      </c>
      <c r="C24" s="7">
        <v>0.64</v>
      </c>
      <c r="D24" s="7">
        <v>1.44</v>
      </c>
      <c r="E24" s="7">
        <v>116.64</v>
      </c>
      <c r="F24" s="7">
        <v>7.84</v>
      </c>
      <c r="G24" s="7">
        <v>125.44</v>
      </c>
      <c r="H24" s="8"/>
      <c r="I24" s="8"/>
    </row>
    <row r="25" spans="1:16">
      <c r="A25" s="17">
        <v>4</v>
      </c>
      <c r="B25" s="7">
        <v>10.89</v>
      </c>
      <c r="C25" s="7">
        <v>28.09</v>
      </c>
      <c r="D25" s="7">
        <v>0.49</v>
      </c>
      <c r="E25" s="7">
        <v>22.09</v>
      </c>
      <c r="F25" s="7">
        <v>28.09</v>
      </c>
      <c r="G25" s="7">
        <v>75.69</v>
      </c>
      <c r="H25" s="8"/>
      <c r="I25" s="8"/>
    </row>
    <row r="26" spans="1:16">
      <c r="A26" s="17">
        <v>5</v>
      </c>
      <c r="B26" s="7">
        <v>0.09</v>
      </c>
      <c r="C26" s="7">
        <v>94.09</v>
      </c>
      <c r="D26" s="7">
        <v>18.489999999999998</v>
      </c>
      <c r="E26" s="7">
        <v>5.29</v>
      </c>
      <c r="F26" s="7">
        <v>59.29</v>
      </c>
      <c r="G26" s="7">
        <v>106.09</v>
      </c>
      <c r="H26" s="8"/>
      <c r="I26" s="8"/>
    </row>
    <row r="27" spans="1:16">
      <c r="A27" s="22" t="s">
        <v>6</v>
      </c>
      <c r="B27" s="1">
        <f t="shared" ref="B27:G27" si="7">SUM(B22:B26)</f>
        <v>26.07</v>
      </c>
      <c r="C27" s="1">
        <f t="shared" si="7"/>
        <v>129.07</v>
      </c>
      <c r="D27" s="1">
        <f t="shared" si="7"/>
        <v>56.67</v>
      </c>
      <c r="E27" s="1">
        <f t="shared" si="7"/>
        <v>250.26999999999998</v>
      </c>
      <c r="F27" s="1">
        <f t="shared" si="7"/>
        <v>245.47</v>
      </c>
      <c r="G27" s="1">
        <f t="shared" si="7"/>
        <v>371.47</v>
      </c>
      <c r="H27" s="24">
        <f>SUM(B27:G27)</f>
        <v>1079.02</v>
      </c>
      <c r="I27" s="8"/>
    </row>
    <row r="28" spans="1:16">
      <c r="A28" s="8"/>
      <c r="B28" s="8"/>
      <c r="C28" s="8"/>
      <c r="D28" s="8"/>
      <c r="E28" s="8"/>
      <c r="F28" s="8"/>
      <c r="G28" s="8"/>
      <c r="H28" s="8"/>
      <c r="I28" s="8"/>
    </row>
  </sheetData>
  <pageMargins left="0.7" right="0.7" top="0.75" bottom="0.75" header="0.3" footer="0.3"/>
  <legacyDrawing r:id="rId1"/>
  <oleObjects>
    <oleObject progId="Equation.DSMT4" shapeId="2049" r:id="rId2"/>
    <oleObject progId="Equation.DSMT4" shapeId="2051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1:W18"/>
  <sheetViews>
    <sheetView tabSelected="1" workbookViewId="0">
      <selection activeCell="B14" sqref="B14:D17"/>
    </sheetView>
  </sheetViews>
  <sheetFormatPr defaultRowHeight="15"/>
  <cols>
    <col min="2" max="2" width="10.5703125" bestFit="1" customWidth="1"/>
    <col min="3" max="3" width="10.28515625" bestFit="1" customWidth="1"/>
    <col min="4" max="4" width="9.7109375" bestFit="1" customWidth="1"/>
    <col min="6" max="6" width="17.42578125" bestFit="1" customWidth="1"/>
  </cols>
  <sheetData>
    <row r="1" spans="2:23">
      <c r="F1" s="16"/>
      <c r="G1" s="16"/>
      <c r="H1" s="16"/>
      <c r="I1" s="16"/>
      <c r="J1" s="16"/>
      <c r="K1" s="16"/>
      <c r="L1" s="16"/>
      <c r="M1" s="16"/>
    </row>
    <row r="3" spans="2:23">
      <c r="B3" s="30" t="s">
        <v>19</v>
      </c>
      <c r="C3" s="30"/>
      <c r="D3" s="30"/>
      <c r="F3" s="31" t="s">
        <v>24</v>
      </c>
      <c r="G3" s="31"/>
      <c r="H3" s="31"/>
      <c r="I3" s="31"/>
      <c r="J3" s="31"/>
      <c r="K3" s="31"/>
      <c r="L3" s="31"/>
      <c r="M3" s="31"/>
    </row>
    <row r="4" spans="2:23">
      <c r="B4" s="29" t="s">
        <v>20</v>
      </c>
      <c r="C4" s="29"/>
      <c r="D4" s="29"/>
      <c r="F4" s="29" t="s">
        <v>23</v>
      </c>
      <c r="G4" s="29"/>
      <c r="H4" s="29"/>
      <c r="I4" s="29"/>
      <c r="J4" s="29"/>
      <c r="K4" s="29"/>
      <c r="L4" s="29"/>
      <c r="M4" s="29"/>
      <c r="O4" s="17" t="s">
        <v>25</v>
      </c>
      <c r="P4" s="20" t="s">
        <v>29</v>
      </c>
      <c r="R4" s="17" t="s">
        <v>26</v>
      </c>
      <c r="S4" s="1">
        <v>1</v>
      </c>
      <c r="T4" s="1">
        <v>2</v>
      </c>
      <c r="U4" s="1">
        <v>3</v>
      </c>
      <c r="V4" s="1">
        <v>4</v>
      </c>
      <c r="W4" s="1">
        <v>5</v>
      </c>
    </row>
    <row r="5" spans="2:23">
      <c r="B5" s="17" t="s">
        <v>14</v>
      </c>
      <c r="C5" s="17" t="s">
        <v>15</v>
      </c>
      <c r="D5" s="17" t="s">
        <v>16</v>
      </c>
      <c r="F5" s="18" t="s">
        <v>22</v>
      </c>
      <c r="G5" s="19">
        <v>1</v>
      </c>
      <c r="H5" s="19">
        <v>2</v>
      </c>
      <c r="I5" s="19">
        <v>3</v>
      </c>
      <c r="J5" s="19">
        <v>4</v>
      </c>
      <c r="K5" s="19">
        <v>5</v>
      </c>
      <c r="L5" s="17" t="s">
        <v>21</v>
      </c>
      <c r="M5" s="17" t="s">
        <v>18</v>
      </c>
      <c r="O5" s="11">
        <v>1</v>
      </c>
      <c r="P5" s="15">
        <f t="shared" ref="P5:P14" si="0">SUM((M6-7.96)^2)</f>
        <v>0.92159999999999997</v>
      </c>
      <c r="R5" s="1">
        <v>1</v>
      </c>
      <c r="S5" s="1">
        <f>(G6-M6)^2</f>
        <v>4</v>
      </c>
      <c r="T5" s="1">
        <f>(H6-M6)^2</f>
        <v>0</v>
      </c>
      <c r="U5" s="1">
        <f>(I6-M6)^2</f>
        <v>1</v>
      </c>
      <c r="V5" s="1">
        <f>(J6-M6)^2</f>
        <v>4</v>
      </c>
      <c r="W5" s="1">
        <f>(K6-M6)^2</f>
        <v>1</v>
      </c>
    </row>
    <row r="6" spans="2:23">
      <c r="B6" s="1">
        <v>1</v>
      </c>
      <c r="C6" s="1">
        <v>50000</v>
      </c>
      <c r="D6" s="1">
        <v>10000</v>
      </c>
      <c r="F6" s="13">
        <v>1</v>
      </c>
      <c r="G6" s="13">
        <v>9</v>
      </c>
      <c r="H6" s="13">
        <v>7</v>
      </c>
      <c r="I6" s="13">
        <v>6</v>
      </c>
      <c r="J6" s="13">
        <v>5</v>
      </c>
      <c r="K6" s="13">
        <v>8</v>
      </c>
      <c r="L6" s="1">
        <f>SUM(G6:K6)</f>
        <v>35</v>
      </c>
      <c r="M6" s="1">
        <f>SUM(L6/5)</f>
        <v>7</v>
      </c>
      <c r="O6" s="11">
        <v>2</v>
      </c>
      <c r="P6" s="11">
        <f t="shared" si="0"/>
        <v>2.4335999999999989</v>
      </c>
      <c r="R6" s="1">
        <v>2</v>
      </c>
      <c r="S6" s="1">
        <f t="shared" ref="S6" si="1">(G7-M7)^2</f>
        <v>6.759999999999998</v>
      </c>
      <c r="T6" s="1">
        <f>(H7-M7)^2</f>
        <v>2.5599999999999987</v>
      </c>
      <c r="U6" s="1">
        <f>(I7-M7)^2</f>
        <v>1.9600000000000011</v>
      </c>
      <c r="V6" s="1">
        <f>(J7-M7)^2</f>
        <v>5.7600000000000016</v>
      </c>
      <c r="W6" s="1">
        <f>(K7-M7)^2</f>
        <v>0.16000000000000028</v>
      </c>
    </row>
    <row r="7" spans="2:23">
      <c r="B7" s="1">
        <v>2</v>
      </c>
      <c r="C7" s="1">
        <v>60000</v>
      </c>
      <c r="D7" s="1">
        <v>10000</v>
      </c>
      <c r="F7" s="13">
        <v>2</v>
      </c>
      <c r="G7" s="13">
        <v>9</v>
      </c>
      <c r="H7" s="13">
        <v>8</v>
      </c>
      <c r="I7" s="13">
        <v>5</v>
      </c>
      <c r="J7" s="13">
        <v>4</v>
      </c>
      <c r="K7" s="13">
        <v>6</v>
      </c>
      <c r="L7" s="1">
        <f t="shared" ref="L7:L16" si="2">SUM(G7:K7)</f>
        <v>32</v>
      </c>
      <c r="M7" s="1">
        <f t="shared" ref="M7:M15" si="3">SUM(L7/5)</f>
        <v>6.4</v>
      </c>
      <c r="O7" s="11">
        <v>3</v>
      </c>
      <c r="P7" s="11">
        <f t="shared" si="0"/>
        <v>1.3456000000000004</v>
      </c>
      <c r="R7" s="1">
        <v>3</v>
      </c>
      <c r="S7" s="1">
        <f>(G8-$M$8)^2</f>
        <v>1.4400000000000004</v>
      </c>
      <c r="T7" s="1">
        <f t="shared" ref="T7:W7" si="4">(H8-$M$8)^2</f>
        <v>4.000000000000007E-2</v>
      </c>
      <c r="U7" s="1">
        <f t="shared" si="4"/>
        <v>3.2399999999999993</v>
      </c>
      <c r="V7" s="1">
        <f t="shared" si="4"/>
        <v>0.63999999999999968</v>
      </c>
      <c r="W7" s="1">
        <f t="shared" si="4"/>
        <v>1.4400000000000004</v>
      </c>
    </row>
    <row r="8" spans="2:23">
      <c r="B8" s="1">
        <v>3</v>
      </c>
      <c r="C8" s="1">
        <v>40000</v>
      </c>
      <c r="D8" s="1">
        <v>10000</v>
      </c>
      <c r="F8" s="13">
        <v>3</v>
      </c>
      <c r="G8" s="13">
        <v>8</v>
      </c>
      <c r="H8" s="13">
        <v>7</v>
      </c>
      <c r="I8" s="13">
        <v>5</v>
      </c>
      <c r="J8" s="13">
        <v>6</v>
      </c>
      <c r="K8" s="13">
        <v>8</v>
      </c>
      <c r="L8" s="1">
        <f t="shared" si="2"/>
        <v>34</v>
      </c>
      <c r="M8" s="1">
        <f t="shared" si="3"/>
        <v>6.8</v>
      </c>
      <c r="O8" s="11">
        <v>4</v>
      </c>
      <c r="P8" s="11">
        <f t="shared" si="0"/>
        <v>1.6000000000000029E-3</v>
      </c>
      <c r="R8" s="1">
        <v>4</v>
      </c>
      <c r="S8" s="1">
        <f>(G9-$M$9)^2</f>
        <v>4</v>
      </c>
      <c r="T8" s="1">
        <f t="shared" ref="T8:W8" si="5">(H9-$M$9)^2</f>
        <v>16</v>
      </c>
      <c r="U8" s="1">
        <f t="shared" si="5"/>
        <v>1</v>
      </c>
      <c r="V8" s="1">
        <f t="shared" si="5"/>
        <v>9</v>
      </c>
      <c r="W8" s="1">
        <f t="shared" si="5"/>
        <v>4</v>
      </c>
    </row>
    <row r="9" spans="2:23">
      <c r="B9" s="1">
        <v>4</v>
      </c>
      <c r="C9" s="1">
        <v>50000</v>
      </c>
      <c r="D9" s="1">
        <v>10000</v>
      </c>
      <c r="F9" s="13">
        <v>4</v>
      </c>
      <c r="G9" s="13">
        <v>6</v>
      </c>
      <c r="H9" s="13">
        <v>4</v>
      </c>
      <c r="I9" s="13">
        <v>9</v>
      </c>
      <c r="J9" s="13">
        <v>11</v>
      </c>
      <c r="K9" s="13">
        <v>10</v>
      </c>
      <c r="L9" s="1">
        <f t="shared" si="2"/>
        <v>40</v>
      </c>
      <c r="M9" s="1">
        <f t="shared" si="3"/>
        <v>8</v>
      </c>
      <c r="O9" s="11">
        <v>5</v>
      </c>
      <c r="P9" s="11">
        <f t="shared" si="0"/>
        <v>0.19360000000000036</v>
      </c>
      <c r="R9" s="1">
        <v>5</v>
      </c>
      <c r="S9" s="1">
        <f>(G10-$M$10)^2</f>
        <v>2.5599999999999987</v>
      </c>
      <c r="T9" s="1">
        <f t="shared" ref="T9:W9" si="6">(H10-$M$10)^2</f>
        <v>6.759999999999998</v>
      </c>
      <c r="U9" s="1">
        <f t="shared" si="6"/>
        <v>1.9600000000000011</v>
      </c>
      <c r="V9" s="1">
        <f t="shared" si="6"/>
        <v>5.7600000000000016</v>
      </c>
      <c r="W9" s="1">
        <f t="shared" si="6"/>
        <v>0.16000000000000028</v>
      </c>
    </row>
    <row r="10" spans="2:23">
      <c r="B10" s="17" t="s">
        <v>17</v>
      </c>
      <c r="C10" s="1">
        <v>200000</v>
      </c>
      <c r="D10" s="1"/>
      <c r="F10" s="13">
        <v>5</v>
      </c>
      <c r="G10" s="13">
        <v>10</v>
      </c>
      <c r="H10" s="13">
        <v>11</v>
      </c>
      <c r="I10" s="13">
        <v>7</v>
      </c>
      <c r="J10" s="13">
        <v>6</v>
      </c>
      <c r="K10" s="13">
        <v>8</v>
      </c>
      <c r="L10" s="1">
        <f t="shared" si="2"/>
        <v>42</v>
      </c>
      <c r="M10" s="1">
        <f t="shared" si="3"/>
        <v>8.4</v>
      </c>
      <c r="O10" s="11">
        <v>6</v>
      </c>
      <c r="P10" s="11">
        <f t="shared" si="0"/>
        <v>8.0656000000000034</v>
      </c>
      <c r="R10" s="1">
        <v>6</v>
      </c>
      <c r="S10" s="1">
        <f>(G11-$M$11)^2</f>
        <v>7.8400000000000043</v>
      </c>
      <c r="T10" s="1">
        <f t="shared" ref="T10:W10" si="7">(H11-$M$11)^2</f>
        <v>3.2400000000000024</v>
      </c>
      <c r="U10" s="1">
        <f t="shared" si="7"/>
        <v>17.639999999999993</v>
      </c>
      <c r="V10" s="1">
        <f t="shared" si="7"/>
        <v>1.4399999999999984</v>
      </c>
      <c r="W10" s="1">
        <f t="shared" si="7"/>
        <v>0.64000000000000112</v>
      </c>
    </row>
    <row r="11" spans="2:23">
      <c r="B11" s="17" t="s">
        <v>18</v>
      </c>
      <c r="C11" s="1">
        <f>SUM(C10/4)</f>
        <v>50000</v>
      </c>
      <c r="D11" s="1">
        <v>10000</v>
      </c>
      <c r="F11" s="13">
        <v>6</v>
      </c>
      <c r="G11" s="13">
        <v>8</v>
      </c>
      <c r="H11" s="13">
        <v>9</v>
      </c>
      <c r="I11" s="13">
        <v>15</v>
      </c>
      <c r="J11" s="13">
        <v>12</v>
      </c>
      <c r="K11" s="13">
        <v>10</v>
      </c>
      <c r="L11" s="1">
        <f t="shared" si="2"/>
        <v>54</v>
      </c>
      <c r="M11" s="1">
        <f t="shared" si="3"/>
        <v>10.8</v>
      </c>
      <c r="O11" s="11">
        <v>7</v>
      </c>
      <c r="P11" s="11">
        <f t="shared" si="0"/>
        <v>1.5375999999999983</v>
      </c>
      <c r="R11" s="1">
        <v>7</v>
      </c>
      <c r="S11" s="1">
        <f>(G12-$M$12)^2</f>
        <v>10.239999999999995</v>
      </c>
      <c r="T11" s="1">
        <f t="shared" ref="T11:W11" si="8">(H12-$M$12)^2</f>
        <v>3.9999999999999716E-2</v>
      </c>
      <c r="U11" s="1">
        <f t="shared" si="8"/>
        <v>33.640000000000008</v>
      </c>
      <c r="V11" s="1">
        <f t="shared" si="8"/>
        <v>0.64000000000000112</v>
      </c>
      <c r="W11" s="1">
        <f t="shared" si="8"/>
        <v>10.239999999999995</v>
      </c>
    </row>
    <row r="12" spans="2:23">
      <c r="F12" s="13">
        <v>7</v>
      </c>
      <c r="G12" s="13">
        <v>6</v>
      </c>
      <c r="H12" s="13">
        <v>9</v>
      </c>
      <c r="I12" s="13">
        <v>15</v>
      </c>
      <c r="J12" s="13">
        <v>10</v>
      </c>
      <c r="K12" s="13">
        <v>6</v>
      </c>
      <c r="L12" s="1">
        <f t="shared" si="2"/>
        <v>46</v>
      </c>
      <c r="M12" s="1">
        <f t="shared" si="3"/>
        <v>9.1999999999999993</v>
      </c>
      <c r="O12" s="11">
        <v>8</v>
      </c>
      <c r="P12" s="11">
        <f t="shared" si="0"/>
        <v>1.6000000000000029E-3</v>
      </c>
      <c r="R12" s="1">
        <v>8</v>
      </c>
      <c r="S12" s="1">
        <f>(G13-$M$13)^2</f>
        <v>25</v>
      </c>
      <c r="T12" s="1">
        <f t="shared" ref="T12:W12" si="9">(H13-$M$13)^2</f>
        <v>1</v>
      </c>
      <c r="U12" s="1">
        <f t="shared" si="9"/>
        <v>4</v>
      </c>
      <c r="V12" s="1">
        <f t="shared" si="9"/>
        <v>1</v>
      </c>
      <c r="W12" s="1">
        <f t="shared" si="9"/>
        <v>9</v>
      </c>
    </row>
    <row r="13" spans="2:23">
      <c r="F13" s="13">
        <v>8</v>
      </c>
      <c r="G13" s="13">
        <v>3</v>
      </c>
      <c r="H13" s="13">
        <v>7</v>
      </c>
      <c r="I13" s="13">
        <v>10</v>
      </c>
      <c r="J13" s="13">
        <v>9</v>
      </c>
      <c r="K13" s="13">
        <v>11</v>
      </c>
      <c r="L13" s="1">
        <f t="shared" si="2"/>
        <v>40</v>
      </c>
      <c r="M13" s="1">
        <f t="shared" si="3"/>
        <v>8</v>
      </c>
      <c r="O13" s="11">
        <v>9</v>
      </c>
      <c r="P13" s="11">
        <f t="shared" si="0"/>
        <v>2.4335999999999989</v>
      </c>
      <c r="R13" s="1">
        <v>9</v>
      </c>
      <c r="S13" s="1">
        <f>(G14-$M$14)^2</f>
        <v>5.7600000000000016</v>
      </c>
      <c r="T13" s="1">
        <f t="shared" ref="T13:W13" si="10">(H14-$M$14)^2</f>
        <v>12.959999999999997</v>
      </c>
      <c r="U13" s="1">
        <f t="shared" si="10"/>
        <v>0.16000000000000028</v>
      </c>
      <c r="V13" s="1">
        <f t="shared" si="10"/>
        <v>1.9600000000000011</v>
      </c>
      <c r="W13" s="1">
        <f t="shared" si="10"/>
        <v>0.3599999999999996</v>
      </c>
    </row>
    <row r="14" spans="2:23">
      <c r="F14" s="13">
        <v>9</v>
      </c>
      <c r="G14" s="13">
        <v>4</v>
      </c>
      <c r="H14" s="13">
        <v>10</v>
      </c>
      <c r="I14" s="13">
        <v>6</v>
      </c>
      <c r="J14" s="13">
        <v>5</v>
      </c>
      <c r="K14" s="13">
        <v>7</v>
      </c>
      <c r="L14" s="1">
        <f t="shared" si="2"/>
        <v>32</v>
      </c>
      <c r="M14" s="1">
        <f t="shared" si="3"/>
        <v>6.4</v>
      </c>
      <c r="O14" s="11">
        <v>10</v>
      </c>
      <c r="P14" s="12">
        <f t="shared" si="0"/>
        <v>0.40959999999999958</v>
      </c>
      <c r="R14" s="1">
        <v>10</v>
      </c>
      <c r="S14" s="1">
        <f>(G15-$M$15)^2</f>
        <v>2.5599999999999987</v>
      </c>
      <c r="T14" s="1">
        <f t="shared" ref="T14:W14" si="11">(H15-$M$15)^2</f>
        <v>0.3599999999999996</v>
      </c>
      <c r="U14" s="1">
        <f t="shared" si="11"/>
        <v>6.759999999999998</v>
      </c>
      <c r="V14" s="1">
        <f t="shared" si="11"/>
        <v>1.9600000000000011</v>
      </c>
      <c r="W14" s="1">
        <f t="shared" si="11"/>
        <v>11.560000000000002</v>
      </c>
    </row>
    <row r="15" spans="2:23">
      <c r="F15" s="13">
        <v>10</v>
      </c>
      <c r="G15" s="13">
        <v>7</v>
      </c>
      <c r="H15" s="13">
        <v>8</v>
      </c>
      <c r="I15" s="13">
        <v>6</v>
      </c>
      <c r="J15" s="13">
        <v>10</v>
      </c>
      <c r="K15" s="13">
        <v>12</v>
      </c>
      <c r="L15" s="1">
        <f t="shared" si="2"/>
        <v>43</v>
      </c>
      <c r="M15" s="1">
        <f t="shared" si="3"/>
        <v>8.6</v>
      </c>
      <c r="O15" s="17" t="s">
        <v>21</v>
      </c>
      <c r="P15" s="13">
        <f>SUM(P5:P14)</f>
        <v>17.344000000000001</v>
      </c>
      <c r="R15" s="17" t="s">
        <v>21</v>
      </c>
      <c r="S15" s="1">
        <f>SUM(S5:S14)</f>
        <v>70.16</v>
      </c>
      <c r="T15" s="1">
        <f t="shared" ref="T15:W15" si="12">SUM(T5:T14)</f>
        <v>42.959999999999994</v>
      </c>
      <c r="U15" s="1">
        <f t="shared" si="12"/>
        <v>71.359999999999985</v>
      </c>
      <c r="V15" s="1">
        <f t="shared" si="12"/>
        <v>32.160000000000004</v>
      </c>
      <c r="W15" s="1">
        <f t="shared" si="12"/>
        <v>38.56</v>
      </c>
    </row>
    <row r="16" spans="2:23">
      <c r="F16" s="17" t="s">
        <v>21</v>
      </c>
      <c r="G16" s="1">
        <f>SUM(G6:G15)</f>
        <v>70</v>
      </c>
      <c r="H16" s="1">
        <f t="shared" ref="H16:K16" si="13">SUM(H6:H15)</f>
        <v>80</v>
      </c>
      <c r="I16" s="1">
        <f t="shared" si="13"/>
        <v>84</v>
      </c>
      <c r="J16" s="1">
        <f t="shared" si="13"/>
        <v>78</v>
      </c>
      <c r="K16" s="1">
        <f t="shared" si="13"/>
        <v>86</v>
      </c>
      <c r="L16" s="1">
        <f t="shared" si="2"/>
        <v>398</v>
      </c>
      <c r="M16" s="1">
        <f>SUM(M6:M15)</f>
        <v>79.600000000000009</v>
      </c>
      <c r="O16" s="17" t="s">
        <v>29</v>
      </c>
      <c r="P16" s="13">
        <f>SUM(P15/9)</f>
        <v>1.9271111111111112</v>
      </c>
      <c r="R16" s="21" t="s">
        <v>27</v>
      </c>
      <c r="S16" s="1">
        <f>SUM(S15:W15)</f>
        <v>255.19999999999996</v>
      </c>
    </row>
    <row r="17" spans="6:19">
      <c r="F17" s="17" t="s">
        <v>18</v>
      </c>
      <c r="G17" s="1">
        <f>SUM(G16/10)</f>
        <v>7</v>
      </c>
      <c r="H17" s="1">
        <f t="shared" ref="H17:K17" si="14">SUM(H16/10)</f>
        <v>8</v>
      </c>
      <c r="I17" s="1">
        <f t="shared" si="14"/>
        <v>8.4</v>
      </c>
      <c r="J17" s="1">
        <f t="shared" si="14"/>
        <v>7.8</v>
      </c>
      <c r="K17" s="1">
        <f t="shared" si="14"/>
        <v>8.6</v>
      </c>
      <c r="L17" s="1"/>
      <c r="M17" s="1">
        <f>M16/10</f>
        <v>7.9600000000000009</v>
      </c>
      <c r="O17" s="9"/>
      <c r="P17" s="14"/>
      <c r="R17" s="21" t="s">
        <v>28</v>
      </c>
      <c r="S17" s="1">
        <f>SUM(S16/40)</f>
        <v>6.379999999999999</v>
      </c>
    </row>
    <row r="18" spans="6:19">
      <c r="O18" s="9"/>
      <c r="P18" s="14"/>
    </row>
  </sheetData>
  <mergeCells count="4">
    <mergeCell ref="B4:D4"/>
    <mergeCell ref="B3:D3"/>
    <mergeCell ref="F4:M4"/>
    <mergeCell ref="F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Soru1</vt:lpstr>
      <vt:lpstr>Soru2</vt:lpstr>
      <vt:lpstr>Soru3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serkan.kazar</dc:creator>
  <cp:lastModifiedBy>Metin USLU</cp:lastModifiedBy>
  <dcterms:created xsi:type="dcterms:W3CDTF">2013-01-11T08:39:12Z</dcterms:created>
  <dcterms:modified xsi:type="dcterms:W3CDTF">2013-01-13T09:44:07Z</dcterms:modified>
</cp:coreProperties>
</file>