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09_Estatistica_Aplicada_Trilha/Curso009.02_Estatistica_Descritiva/Bases_Material_Apoio_ED/"/>
    </mc:Choice>
  </mc:AlternateContent>
  <xr:revisionPtr revIDLastSave="217" documentId="8_{25D0785F-A067-43CC-9EB3-71EEF0743208}" xr6:coauthVersionLast="43" xr6:coauthVersionMax="43" xr10:uidLastSave="{5B75F081-01CE-4134-969A-95F0F65CC8D6}"/>
  <bookViews>
    <workbookView xWindow="-120" yWindow="-120" windowWidth="20730" windowHeight="11160" activeTab="5" xr2:uid="{78419C70-20C1-4D5B-9C37-19DFE68FCB4D}"/>
  </bookViews>
  <sheets>
    <sheet name="Pizza" sheetId="1" r:id="rId1"/>
    <sheet name="Pareto" sheetId="3" r:id="rId2"/>
    <sheet name="Linha de Pareto" sheetId="4" r:id="rId3"/>
    <sheet name="Estudo de Caso 2017" sheetId="5" r:id="rId4"/>
    <sheet name="Estudo de Caso 2018" sheetId="7" r:id="rId5"/>
    <sheet name="Interpretaçã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8" l="1"/>
  <c r="H19" i="8"/>
  <c r="C19" i="8"/>
  <c r="C19" i="7"/>
  <c r="D18" i="7" s="1"/>
  <c r="D16" i="7"/>
  <c r="D15" i="7"/>
  <c r="D14" i="7"/>
  <c r="D13" i="7"/>
  <c r="D12" i="7"/>
  <c r="D11" i="7"/>
  <c r="F10" i="7"/>
  <c r="D10" i="7"/>
  <c r="F9" i="7"/>
  <c r="D9" i="7"/>
  <c r="F8" i="7"/>
  <c r="D8" i="7"/>
  <c r="F7" i="7"/>
  <c r="D7" i="7"/>
  <c r="D11" i="5"/>
  <c r="D14" i="5"/>
  <c r="D15" i="5"/>
  <c r="D18" i="5"/>
  <c r="D7" i="5"/>
  <c r="C19" i="5"/>
  <c r="D8" i="5" s="1"/>
  <c r="F10" i="5"/>
  <c r="F9" i="5"/>
  <c r="F8" i="5"/>
  <c r="F7" i="5"/>
  <c r="D17" i="7" l="1"/>
  <c r="D19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D10" i="5"/>
  <c r="D17" i="5"/>
  <c r="D13" i="5"/>
  <c r="D9" i="5"/>
  <c r="D19" i="5" s="1"/>
  <c r="E7" i="5"/>
  <c r="E8" i="5" s="1"/>
  <c r="E9" i="5" s="1"/>
  <c r="E10" i="5" s="1"/>
  <c r="E11" i="5" s="1"/>
  <c r="E12" i="5" s="1"/>
  <c r="E13" i="5" s="1"/>
  <c r="E14" i="5" s="1"/>
  <c r="E15" i="5" s="1"/>
  <c r="D16" i="5"/>
  <c r="D12" i="5"/>
  <c r="E10" i="4"/>
  <c r="E9" i="4"/>
  <c r="E8" i="4"/>
  <c r="E7" i="4"/>
  <c r="C11" i="4"/>
  <c r="D9" i="4" s="1"/>
  <c r="F10" i="4"/>
  <c r="F9" i="4"/>
  <c r="F8" i="4"/>
  <c r="D8" i="4"/>
  <c r="F7" i="4"/>
  <c r="D7" i="4"/>
  <c r="C11" i="3"/>
  <c r="F10" i="3"/>
  <c r="E10" i="3"/>
  <c r="D10" i="3"/>
  <c r="F9" i="3"/>
  <c r="D9" i="3"/>
  <c r="E9" i="3" s="1"/>
  <c r="F8" i="3"/>
  <c r="D8" i="3"/>
  <c r="E8" i="3" s="1"/>
  <c r="F7" i="3"/>
  <c r="D7" i="3"/>
  <c r="D11" i="3" s="1"/>
  <c r="D8" i="1"/>
  <c r="E8" i="1" s="1"/>
  <c r="C11" i="1"/>
  <c r="D7" i="1" s="1"/>
  <c r="F10" i="1"/>
  <c r="F9" i="1"/>
  <c r="F8" i="1"/>
  <c r="F7" i="1"/>
  <c r="E16" i="5" l="1"/>
  <c r="E17" i="5" s="1"/>
  <c r="E18" i="5" s="1"/>
  <c r="D11" i="4"/>
  <c r="D10" i="4"/>
  <c r="E7" i="3"/>
  <c r="E11" i="3" s="1"/>
  <c r="E7" i="1"/>
  <c r="D10" i="1"/>
  <c r="E10" i="1" s="1"/>
  <c r="D9" i="1"/>
  <c r="E9" i="1" s="1"/>
  <c r="D11" i="1" l="1"/>
  <c r="E11" i="1"/>
</calcChain>
</file>

<file path=xl/sharedStrings.xml><?xml version="1.0" encoding="utf-8"?>
<sst xmlns="http://schemas.openxmlformats.org/spreadsheetml/2006/main" count="68" uniqueCount="40">
  <si>
    <t>Carros</t>
  </si>
  <si>
    <t>Caminhões</t>
  </si>
  <si>
    <t>Motos</t>
  </si>
  <si>
    <t>Ônibus</t>
  </si>
  <si>
    <t>Total</t>
  </si>
  <si>
    <t>Gráficos para conjunto de dados qualitativos</t>
  </si>
  <si>
    <t>Veículos</t>
  </si>
  <si>
    <t>Ângulo</t>
  </si>
  <si>
    <t>frequência absoluta</t>
  </si>
  <si>
    <t>frequência relativa</t>
  </si>
  <si>
    <t>Linha de Pareto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</si>
  <si>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</si>
  <si>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</si>
  <si>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</si>
  <si>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</si>
  <si>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</si>
  <si>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</si>
  <si>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</si>
  <si>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</si>
  <si>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</si>
  <si>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</si>
  <si>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</si>
  <si>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</si>
  <si>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Quantidade de leite industrializado BR 2017</t>
  </si>
  <si>
    <t xml:space="preserve"> Janeiro </t>
  </si>
  <si>
    <t xml:space="preserve"> Fevereiro </t>
  </si>
  <si>
    <t xml:space="preserve"> Março </t>
  </si>
  <si>
    <t xml:space="preserve"> Abril </t>
  </si>
  <si>
    <t xml:space="preserve"> Maio </t>
  </si>
  <si>
    <t xml:space="preserve"> Junho </t>
  </si>
  <si>
    <t xml:space="preserve"> Julho </t>
  </si>
  <si>
    <t xml:space="preserve"> Agosto </t>
  </si>
  <si>
    <t xml:space="preserve"> Setembro </t>
  </si>
  <si>
    <t xml:space="preserve">  Outubro</t>
  </si>
  <si>
    <t xml:space="preserve"> Novembro </t>
  </si>
  <si>
    <t xml:space="preserve"> Dezembro </t>
  </si>
  <si>
    <t>Quantidade de leite industrializado BR 2018</t>
  </si>
  <si>
    <t>4º Trimestre:</t>
  </si>
  <si>
    <t>Variação entre 2018 e 2017:</t>
  </si>
  <si>
    <t>Devemos concentrar nossos esforços no último trimestre do ano, dando maior relevância para o mês de dezembro, pois esse período representa 30% da movimentação do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</si>
</sst>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1A4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29">
    <xf numFmtId="0" fontId="0" fillId="0" borderId="0" xfId="0"/>
    <xf numFmtId="0" fontId="0" fillId="3" borderId="3" xfId="0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3" borderId="0" xfId="4" applyFont="1" applyFill="1" applyAlignment="1">
      <alignment horizontal="center"/>
    </xf>
    <xf numFmtId="0" fontId="3" fillId="5" borderId="2" xfId="3" applyFill="1" applyAlignment="1">
      <alignment horizontal="center" wrapText="1"/>
    </xf>
    <xf numFmtId="0" fontId="3" fillId="5" borderId="2" xfId="3" applyFill="1" applyAlignment="1">
      <alignment horizontal="center" vertical="center"/>
    </xf>
    <xf numFmtId="0" fontId="6" fillId="4" borderId="1" xfId="2" applyFont="1" applyFill="1"/>
    <xf numFmtId="3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3" fontId="5" fillId="3" borderId="0" xfId="4" applyNumberFormat="1" applyFont="1" applyFill="1" applyAlignment="1">
      <alignment horizontal="center"/>
    </xf>
    <xf numFmtId="1" fontId="5" fillId="3" borderId="0" xfId="4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4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3" fillId="5" borderId="2" xfId="3" applyFill="1" applyAlignment="1">
      <alignment horizontal="center" vertical="center" wrapText="1"/>
    </xf>
    <xf numFmtId="3" fontId="0" fillId="0" borderId="0" xfId="0" applyNumberFormat="1"/>
    <xf numFmtId="0" fontId="5" fillId="3" borderId="0" xfId="4" applyFont="1" applyFill="1" applyAlignment="1">
      <alignment horizontal="left"/>
    </xf>
    <xf numFmtId="9" fontId="5" fillId="3" borderId="0" xfId="1" applyFont="1" applyFill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</cellXfs>
  <cellStyles count="5">
    <cellStyle name="Ênfase1" xfId="4" builtinId="29"/>
    <cellStyle name="Normal" xfId="0" builtinId="0"/>
    <cellStyle name="Porcentagem" xfId="1" builtinId="5"/>
    <cellStyle name="Título 1" xfId="2" builtinId="16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Pizza!$C$6</c:f>
              <c:strCache>
                <c:ptCount val="1"/>
                <c:pt idx="0">
                  <c:v>frequência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EA-47C5-B04C-1D8DBE313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EA-47C5-B04C-1D8DBE313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EA-47C5-B04C-1D8DBE313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EA-47C5-B04C-1D8DBE3131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Pizza!$C$7:$C$10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4F9-B760-E730BF36C4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Pareto!$B$7:$B$10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Pareto!$C$7:$C$10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1-4F97-80BF-01A39F19E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27543616"/>
        <c:axId val="1953570720"/>
      </c:barChart>
      <c:catAx>
        <c:axId val="18275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70720"/>
        <c:crosses val="autoZero"/>
        <c:auto val="1"/>
        <c:lblAlgn val="ctr"/>
        <c:lblOffset val="100"/>
        <c:noMultiLvlLbl val="0"/>
      </c:catAx>
      <c:valAx>
        <c:axId val="19535707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275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Pareto'!$C$6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'Linha de Pareto'!$B$7:$B$10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'Linha de Pareto'!$C$7:$C$10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DDB-A80D-49587B2A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7559216"/>
        <c:axId val="1991459104"/>
      </c:barChart>
      <c:lineChart>
        <c:grouping val="standard"/>
        <c:varyColors val="0"/>
        <c:ser>
          <c:idx val="1"/>
          <c:order val="1"/>
          <c:tx>
            <c:strRef>
              <c:f>'Linha de Pareto'!$E$6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'Linha de Pareto'!$B$7:$B$10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'Linha de Pareto'!$E$7:$E$10</c:f>
              <c:numCache>
                <c:formatCode>0%</c:formatCode>
                <c:ptCount val="4"/>
                <c:pt idx="0">
                  <c:v>0.48</c:v>
                </c:pt>
                <c:pt idx="1">
                  <c:v>0.73629999999999995</c:v>
                </c:pt>
                <c:pt idx="2">
                  <c:v>0.90649999999999997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3-4DDB-A80D-49587B2A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92816"/>
        <c:axId val="1925342608"/>
      </c:lineChart>
      <c:catAx>
        <c:axId val="18275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459104"/>
        <c:crosses val="autoZero"/>
        <c:auto val="1"/>
        <c:lblAlgn val="ctr"/>
        <c:lblOffset val="100"/>
        <c:noMultiLvlLbl val="0"/>
      </c:catAx>
      <c:valAx>
        <c:axId val="19914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559216"/>
        <c:crosses val="autoZero"/>
        <c:crossBetween val="between"/>
      </c:valAx>
      <c:valAx>
        <c:axId val="1925342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792816"/>
        <c:crosses val="max"/>
        <c:crossBetween val="between"/>
      </c:valAx>
      <c:catAx>
        <c:axId val="192979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534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 Industrializado</a:t>
            </a:r>
            <a:r>
              <a:rPr lang="pt-BR" baseline="0"/>
              <a:t> em </a:t>
            </a:r>
            <a:r>
              <a:rPr lang="pt-BR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2017'!$C$6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2017'!$B$7:$B$18</c:f>
              <c:strCache>
                <c:ptCount val="12"/>
                <c:pt idx="0">
                  <c:v>Dezembro</c:v>
                </c:pt>
                <c:pt idx="1">
                  <c:v>Novembro</c:v>
                </c:pt>
                <c:pt idx="2">
                  <c:v>Outubro</c:v>
                </c:pt>
                <c:pt idx="3">
                  <c:v>Agosto</c:v>
                </c:pt>
                <c:pt idx="4">
                  <c:v>Janeiro</c:v>
                </c:pt>
                <c:pt idx="5">
                  <c:v>Setembro</c:v>
                </c:pt>
                <c:pt idx="6">
                  <c:v>Julho</c:v>
                </c:pt>
                <c:pt idx="7">
                  <c:v>Junho</c:v>
                </c:pt>
                <c:pt idx="8">
                  <c:v>Março</c:v>
                </c:pt>
                <c:pt idx="9">
                  <c:v>Maio</c:v>
                </c:pt>
                <c:pt idx="10">
                  <c:v>Fevereiro</c:v>
                </c:pt>
                <c:pt idx="11">
                  <c:v>Abril</c:v>
                </c:pt>
              </c:strCache>
            </c:strRef>
          </c:cat>
          <c:val>
            <c:numRef>
              <c:f>'Estudo de Caso 2017'!$C$7:$C$18</c:f>
              <c:numCache>
                <c:formatCode>#,##0</c:formatCode>
                <c:ptCount val="12"/>
                <c:pt idx="0">
                  <c:v>2248090.8160000001</c:v>
                </c:pt>
                <c:pt idx="1">
                  <c:v>2151087.148</c:v>
                </c:pt>
                <c:pt idx="2">
                  <c:v>2139864.6839999999</c:v>
                </c:pt>
                <c:pt idx="3">
                  <c:v>2115177.608</c:v>
                </c:pt>
                <c:pt idx="4">
                  <c:v>2097648.4339999999</c:v>
                </c:pt>
                <c:pt idx="5">
                  <c:v>2097555.5499999998</c:v>
                </c:pt>
                <c:pt idx="6">
                  <c:v>2055677.672</c:v>
                </c:pt>
                <c:pt idx="7">
                  <c:v>1926213.4709999999</c:v>
                </c:pt>
                <c:pt idx="8">
                  <c:v>1925689.2779999999</c:v>
                </c:pt>
                <c:pt idx="9">
                  <c:v>1904584.31</c:v>
                </c:pt>
                <c:pt idx="10">
                  <c:v>1826898.3319999999</c:v>
                </c:pt>
                <c:pt idx="11">
                  <c:v>1808665.747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0DE-AB92-B5ECF44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6671"/>
        <c:axId val="1694071023"/>
      </c:barChart>
      <c:lineChart>
        <c:grouping val="standard"/>
        <c:varyColors val="0"/>
        <c:ser>
          <c:idx val="1"/>
          <c:order val="1"/>
          <c:tx>
            <c:strRef>
              <c:f>'Estudo de Caso 2017'!$E$6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2017'!$B$7:$B$18</c:f>
              <c:strCache>
                <c:ptCount val="12"/>
                <c:pt idx="0">
                  <c:v>Dezembro</c:v>
                </c:pt>
                <c:pt idx="1">
                  <c:v>Novembro</c:v>
                </c:pt>
                <c:pt idx="2">
                  <c:v>Outubro</c:v>
                </c:pt>
                <c:pt idx="3">
                  <c:v>Agosto</c:v>
                </c:pt>
                <c:pt idx="4">
                  <c:v>Janeiro</c:v>
                </c:pt>
                <c:pt idx="5">
                  <c:v>Setembro</c:v>
                </c:pt>
                <c:pt idx="6">
                  <c:v>Julho</c:v>
                </c:pt>
                <c:pt idx="7">
                  <c:v>Junho</c:v>
                </c:pt>
                <c:pt idx="8">
                  <c:v>Março</c:v>
                </c:pt>
                <c:pt idx="9">
                  <c:v>Maio</c:v>
                </c:pt>
                <c:pt idx="10">
                  <c:v>Fevereiro</c:v>
                </c:pt>
                <c:pt idx="11">
                  <c:v>Abril</c:v>
                </c:pt>
              </c:strCache>
            </c:strRef>
          </c:cat>
          <c:val>
            <c:numRef>
              <c:f>'Estudo de Caso 2017'!$E$7:$E$18</c:f>
              <c:numCache>
                <c:formatCode>0%</c:formatCode>
                <c:ptCount val="12"/>
                <c:pt idx="0">
                  <c:v>9.2524865418337557E-2</c:v>
                </c:pt>
                <c:pt idx="1">
                  <c:v>0.18105734260088549</c:v>
                </c:pt>
                <c:pt idx="2">
                  <c:v>0.26912793587559836</c:v>
                </c:pt>
                <c:pt idx="3">
                  <c:v>0.35618248105820771</c:v>
                </c:pt>
                <c:pt idx="4">
                  <c:v>0.44251557653171214</c:v>
                </c:pt>
                <c:pt idx="5">
                  <c:v>0.528844849170508</c:v>
                </c:pt>
                <c:pt idx="6">
                  <c:v>0.61345055041335383</c:v>
                </c:pt>
                <c:pt idx="7">
                  <c:v>0.69272788249568185</c:v>
                </c:pt>
                <c:pt idx="8">
                  <c:v>0.77198364032200872</c:v>
                </c:pt>
                <c:pt idx="9">
                  <c:v>0.85037077918064963</c:v>
                </c:pt>
                <c:pt idx="10">
                  <c:v>0.92556058961813215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0DE-AB92-B5ECF44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62671"/>
        <c:axId val="1694093071"/>
      </c:lineChart>
      <c:catAx>
        <c:axId val="16856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71023"/>
        <c:crosses val="autoZero"/>
        <c:auto val="1"/>
        <c:lblAlgn val="ctr"/>
        <c:lblOffset val="100"/>
        <c:noMultiLvlLbl val="0"/>
      </c:catAx>
      <c:valAx>
        <c:axId val="169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56671"/>
        <c:crosses val="autoZero"/>
        <c:crossBetween val="between"/>
      </c:valAx>
      <c:valAx>
        <c:axId val="16940930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62671"/>
        <c:crosses val="max"/>
        <c:crossBetween val="between"/>
      </c:valAx>
      <c:catAx>
        <c:axId val="168566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40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 Industrializado em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2018'!$C$6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2018'!$C$7:$C$18</c:f>
              <c:numCache>
                <c:formatCode>#,##0</c:formatCode>
                <c:ptCount val="12"/>
                <c:pt idx="0">
                  <c:v>2264144.9959999998</c:v>
                </c:pt>
                <c:pt idx="1">
                  <c:v>2218091.173</c:v>
                </c:pt>
                <c:pt idx="2">
                  <c:v>2205637.5610000002</c:v>
                </c:pt>
                <c:pt idx="3">
                  <c:v>2157290.0440000002</c:v>
                </c:pt>
                <c:pt idx="4">
                  <c:v>2116351.963</c:v>
                </c:pt>
                <c:pt idx="5">
                  <c:v>2096181.8089999999</c:v>
                </c:pt>
                <c:pt idx="6">
                  <c:v>2032784.5319999999</c:v>
                </c:pt>
                <c:pt idx="7">
                  <c:v>1964156.5959999999</c:v>
                </c:pt>
                <c:pt idx="8">
                  <c:v>1886212.2819999999</c:v>
                </c:pt>
                <c:pt idx="9">
                  <c:v>1869634.1810000001</c:v>
                </c:pt>
                <c:pt idx="10">
                  <c:v>1869617.19</c:v>
                </c:pt>
                <c:pt idx="11">
                  <c:v>1727745.5560000001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6-4DC4-8A4D-75201007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6671"/>
        <c:axId val="1694071023"/>
      </c:barChart>
      <c:lineChart>
        <c:grouping val="standard"/>
        <c:varyColors val="0"/>
        <c:ser>
          <c:idx val="1"/>
          <c:order val="1"/>
          <c:tx>
            <c:strRef>
              <c:f>'Estudo de Caso 2018'!$E$6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2018'!$E$7:$E$18</c:f>
              <c:numCache>
                <c:formatCode>0%</c:formatCode>
                <c:ptCount val="12"/>
                <c:pt idx="0">
                  <c:v>9.2762991921830615E-2</c:v>
                </c:pt>
                <c:pt idx="1">
                  <c:v>0.183639138955871</c:v>
                </c:pt>
                <c:pt idx="2">
                  <c:v>0.27400505616302551</c:v>
                </c:pt>
                <c:pt idx="3">
                  <c:v>0.36239015485509607</c:v>
                </c:pt>
                <c:pt idx="4">
                  <c:v>0.44909800280403517</c:v>
                </c:pt>
                <c:pt idx="5">
                  <c:v>0.53497947088955145</c:v>
                </c:pt>
                <c:pt idx="6">
                  <c:v>0.61826352533565554</c:v>
                </c:pt>
                <c:pt idx="7">
                  <c:v>0.69873586379889341</c:v>
                </c:pt>
                <c:pt idx="8">
                  <c:v>0.77601479027539533</c:v>
                </c:pt>
                <c:pt idx="9">
                  <c:v>0.85261450484106149</c:v>
                </c:pt>
                <c:pt idx="10">
                  <c:v>0.92921352327816764</c:v>
                </c:pt>
                <c:pt idx="11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6-4DC4-8A4D-75201007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62671"/>
        <c:axId val="1694093071"/>
      </c:lineChart>
      <c:catAx>
        <c:axId val="16856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71023"/>
        <c:crosses val="autoZero"/>
        <c:auto val="1"/>
        <c:lblAlgn val="ctr"/>
        <c:lblOffset val="100"/>
        <c:noMultiLvlLbl val="0"/>
      </c:catAx>
      <c:valAx>
        <c:axId val="169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56671"/>
        <c:crosses val="autoZero"/>
        <c:crossBetween val="between"/>
      </c:valAx>
      <c:valAx>
        <c:axId val="16940930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62671"/>
        <c:crosses val="max"/>
        <c:crossBetween val="between"/>
      </c:valAx>
      <c:catAx>
        <c:axId val="168566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40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 Industrializado</a:t>
            </a:r>
            <a:r>
              <a:rPr lang="pt-BR" baseline="0"/>
              <a:t> em </a:t>
            </a:r>
            <a:r>
              <a:rPr lang="pt-BR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2017'!$C$6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2017'!$B$7:$B$18</c:f>
              <c:strCache>
                <c:ptCount val="12"/>
                <c:pt idx="0">
                  <c:v>Dezembro</c:v>
                </c:pt>
                <c:pt idx="1">
                  <c:v>Novembro</c:v>
                </c:pt>
                <c:pt idx="2">
                  <c:v>Outubro</c:v>
                </c:pt>
                <c:pt idx="3">
                  <c:v>Agosto</c:v>
                </c:pt>
                <c:pt idx="4">
                  <c:v>Janeiro</c:v>
                </c:pt>
                <c:pt idx="5">
                  <c:v>Setembro</c:v>
                </c:pt>
                <c:pt idx="6">
                  <c:v>Julho</c:v>
                </c:pt>
                <c:pt idx="7">
                  <c:v>Junho</c:v>
                </c:pt>
                <c:pt idx="8">
                  <c:v>Março</c:v>
                </c:pt>
                <c:pt idx="9">
                  <c:v>Maio</c:v>
                </c:pt>
                <c:pt idx="10">
                  <c:v>Fevereiro</c:v>
                </c:pt>
                <c:pt idx="11">
                  <c:v>Abril</c:v>
                </c:pt>
              </c:strCache>
            </c:strRef>
          </c:cat>
          <c:val>
            <c:numRef>
              <c:f>'Estudo de Caso 2017'!$C$7:$C$18</c:f>
              <c:numCache>
                <c:formatCode>#,##0</c:formatCode>
                <c:ptCount val="12"/>
                <c:pt idx="0">
                  <c:v>2248090.8160000001</c:v>
                </c:pt>
                <c:pt idx="1">
                  <c:v>2151087.148</c:v>
                </c:pt>
                <c:pt idx="2">
                  <c:v>2139864.6839999999</c:v>
                </c:pt>
                <c:pt idx="3">
                  <c:v>2115177.608</c:v>
                </c:pt>
                <c:pt idx="4">
                  <c:v>2097648.4339999999</c:v>
                </c:pt>
                <c:pt idx="5">
                  <c:v>2097555.5499999998</c:v>
                </c:pt>
                <c:pt idx="6">
                  <c:v>2055677.672</c:v>
                </c:pt>
                <c:pt idx="7">
                  <c:v>1926213.4709999999</c:v>
                </c:pt>
                <c:pt idx="8">
                  <c:v>1925689.2779999999</c:v>
                </c:pt>
                <c:pt idx="9">
                  <c:v>1904584.31</c:v>
                </c:pt>
                <c:pt idx="10">
                  <c:v>1826898.3319999999</c:v>
                </c:pt>
                <c:pt idx="11">
                  <c:v>1808665.747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D-48DD-B985-52959918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6671"/>
        <c:axId val="1694071023"/>
      </c:barChart>
      <c:lineChart>
        <c:grouping val="standard"/>
        <c:varyColors val="0"/>
        <c:ser>
          <c:idx val="1"/>
          <c:order val="1"/>
          <c:tx>
            <c:strRef>
              <c:f>'Estudo de Caso 2017'!$E$6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2017'!$B$7:$B$18</c:f>
              <c:strCache>
                <c:ptCount val="12"/>
                <c:pt idx="0">
                  <c:v>Dezembro</c:v>
                </c:pt>
                <c:pt idx="1">
                  <c:v>Novembro</c:v>
                </c:pt>
                <c:pt idx="2">
                  <c:v>Outubro</c:v>
                </c:pt>
                <c:pt idx="3">
                  <c:v>Agosto</c:v>
                </c:pt>
                <c:pt idx="4">
                  <c:v>Janeiro</c:v>
                </c:pt>
                <c:pt idx="5">
                  <c:v>Setembro</c:v>
                </c:pt>
                <c:pt idx="6">
                  <c:v>Julho</c:v>
                </c:pt>
                <c:pt idx="7">
                  <c:v>Junho</c:v>
                </c:pt>
                <c:pt idx="8">
                  <c:v>Março</c:v>
                </c:pt>
                <c:pt idx="9">
                  <c:v>Maio</c:v>
                </c:pt>
                <c:pt idx="10">
                  <c:v>Fevereiro</c:v>
                </c:pt>
                <c:pt idx="11">
                  <c:v>Abril</c:v>
                </c:pt>
              </c:strCache>
            </c:strRef>
          </c:cat>
          <c:val>
            <c:numRef>
              <c:f>'Estudo de Caso 2017'!$E$7:$E$18</c:f>
              <c:numCache>
                <c:formatCode>0%</c:formatCode>
                <c:ptCount val="12"/>
                <c:pt idx="0">
                  <c:v>9.2524865418337557E-2</c:v>
                </c:pt>
                <c:pt idx="1">
                  <c:v>0.18105734260088549</c:v>
                </c:pt>
                <c:pt idx="2">
                  <c:v>0.26912793587559836</c:v>
                </c:pt>
                <c:pt idx="3">
                  <c:v>0.35618248105820771</c:v>
                </c:pt>
                <c:pt idx="4">
                  <c:v>0.44251557653171214</c:v>
                </c:pt>
                <c:pt idx="5">
                  <c:v>0.528844849170508</c:v>
                </c:pt>
                <c:pt idx="6">
                  <c:v>0.61345055041335383</c:v>
                </c:pt>
                <c:pt idx="7">
                  <c:v>0.69272788249568185</c:v>
                </c:pt>
                <c:pt idx="8">
                  <c:v>0.77198364032200872</c:v>
                </c:pt>
                <c:pt idx="9">
                  <c:v>0.85037077918064963</c:v>
                </c:pt>
                <c:pt idx="10">
                  <c:v>0.92556058961813215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D-48DD-B985-52959918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62671"/>
        <c:axId val="1694093071"/>
      </c:lineChart>
      <c:catAx>
        <c:axId val="16856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71023"/>
        <c:crosses val="autoZero"/>
        <c:auto val="1"/>
        <c:lblAlgn val="ctr"/>
        <c:lblOffset val="100"/>
        <c:noMultiLvlLbl val="0"/>
      </c:catAx>
      <c:valAx>
        <c:axId val="169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56671"/>
        <c:crosses val="autoZero"/>
        <c:crossBetween val="between"/>
      </c:valAx>
      <c:valAx>
        <c:axId val="16940930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62671"/>
        <c:crosses val="max"/>
        <c:crossBetween val="between"/>
      </c:valAx>
      <c:catAx>
        <c:axId val="168566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40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 Industrializado em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2018'!$C$6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2018'!$C$7:$C$18</c:f>
              <c:numCache>
                <c:formatCode>#,##0</c:formatCode>
                <c:ptCount val="12"/>
                <c:pt idx="0">
                  <c:v>2264144.9959999998</c:v>
                </c:pt>
                <c:pt idx="1">
                  <c:v>2218091.173</c:v>
                </c:pt>
                <c:pt idx="2">
                  <c:v>2205637.5610000002</c:v>
                </c:pt>
                <c:pt idx="3">
                  <c:v>2157290.0440000002</c:v>
                </c:pt>
                <c:pt idx="4">
                  <c:v>2116351.963</c:v>
                </c:pt>
                <c:pt idx="5">
                  <c:v>2096181.8089999999</c:v>
                </c:pt>
                <c:pt idx="6">
                  <c:v>2032784.5319999999</c:v>
                </c:pt>
                <c:pt idx="7">
                  <c:v>1964156.5959999999</c:v>
                </c:pt>
                <c:pt idx="8">
                  <c:v>1886212.2819999999</c:v>
                </c:pt>
                <c:pt idx="9">
                  <c:v>1869634.1810000001</c:v>
                </c:pt>
                <c:pt idx="10">
                  <c:v>1869617.19</c:v>
                </c:pt>
                <c:pt idx="11">
                  <c:v>1727745.5560000001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D42-823B-B1299E1D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6671"/>
        <c:axId val="1694071023"/>
      </c:barChart>
      <c:lineChart>
        <c:grouping val="standard"/>
        <c:varyColors val="0"/>
        <c:ser>
          <c:idx val="1"/>
          <c:order val="1"/>
          <c:tx>
            <c:strRef>
              <c:f>'Estudo de Caso 2018'!$E$6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2018'!$E$7:$E$18</c:f>
              <c:numCache>
                <c:formatCode>0%</c:formatCode>
                <c:ptCount val="12"/>
                <c:pt idx="0">
                  <c:v>9.2762991921830615E-2</c:v>
                </c:pt>
                <c:pt idx="1">
                  <c:v>0.183639138955871</c:v>
                </c:pt>
                <c:pt idx="2">
                  <c:v>0.27400505616302551</c:v>
                </c:pt>
                <c:pt idx="3">
                  <c:v>0.36239015485509607</c:v>
                </c:pt>
                <c:pt idx="4">
                  <c:v>0.44909800280403517</c:v>
                </c:pt>
                <c:pt idx="5">
                  <c:v>0.53497947088955145</c:v>
                </c:pt>
                <c:pt idx="6">
                  <c:v>0.61826352533565554</c:v>
                </c:pt>
                <c:pt idx="7">
                  <c:v>0.69873586379889341</c:v>
                </c:pt>
                <c:pt idx="8">
                  <c:v>0.77601479027539533</c:v>
                </c:pt>
                <c:pt idx="9">
                  <c:v>0.85261450484106149</c:v>
                </c:pt>
                <c:pt idx="10">
                  <c:v>0.92921352327816764</c:v>
                </c:pt>
                <c:pt idx="11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C-4D42-823B-B1299E1D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62671"/>
        <c:axId val="1694093071"/>
      </c:lineChart>
      <c:catAx>
        <c:axId val="16856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71023"/>
        <c:crosses val="autoZero"/>
        <c:auto val="1"/>
        <c:lblAlgn val="ctr"/>
        <c:lblOffset val="100"/>
        <c:noMultiLvlLbl val="0"/>
      </c:catAx>
      <c:valAx>
        <c:axId val="169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56671"/>
        <c:crosses val="autoZero"/>
        <c:crossBetween val="between"/>
      </c:valAx>
      <c:valAx>
        <c:axId val="169409307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662671"/>
        <c:crosses val="max"/>
        <c:crossBetween val="between"/>
      </c:valAx>
      <c:catAx>
        <c:axId val="168566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40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B082B7-61B0-4CB0-B60F-18BC441841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238124</xdr:colOff>
      <xdr:row>2</xdr:row>
      <xdr:rowOff>80961</xdr:rowOff>
    </xdr:from>
    <xdr:to>
      <xdr:col>11</xdr:col>
      <xdr:colOff>0</xdr:colOff>
      <xdr:row>17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DFB806-0A02-48D9-999C-AC6D2A4B4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54110D-58C5-4400-8069-A88759E15F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2</xdr:row>
      <xdr:rowOff>80962</xdr:rowOff>
    </xdr:from>
    <xdr:to>
      <xdr:col>11</xdr:col>
      <xdr:colOff>0</xdr:colOff>
      <xdr:row>16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41EF16-C4F9-4590-B352-B53EE109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29FA0A-5DCF-45CD-8CE2-31929E614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66675</xdr:colOff>
      <xdr:row>3</xdr:row>
      <xdr:rowOff>14287</xdr:rowOff>
    </xdr:from>
    <xdr:to>
      <xdr:col>10</xdr:col>
      <xdr:colOff>600075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019B91-3E2D-44F8-8996-A774B302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8DB874-2C78-4F86-91D5-F67290E22F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171450</xdr:colOff>
      <xdr:row>2</xdr:row>
      <xdr:rowOff>80962</xdr:rowOff>
    </xdr:from>
    <xdr:to>
      <xdr:col>11</xdr:col>
      <xdr:colOff>9525</xdr:colOff>
      <xdr:row>16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5343B-79A1-49D9-B2E7-6CB0819A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CFBBA3-8EF2-47E5-9C68-BA020A7E4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171450</xdr:colOff>
      <xdr:row>2</xdr:row>
      <xdr:rowOff>80962</xdr:rowOff>
    </xdr:from>
    <xdr:to>
      <xdr:col>11</xdr:col>
      <xdr:colOff>9525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1FC803-A682-4487-A459-EFE547A2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3F565A-4D98-4A53-8C3A-C24668611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5</xdr:col>
      <xdr:colOff>66675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AC475B-35F1-4604-AA0A-6B58B12C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85725</xdr:colOff>
      <xdr:row>17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3A33C7-9131-4984-9D81-1957E37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E518-4181-4285-80F3-E95ACC18EDAA}">
  <dimension ref="B1:K11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8" t="s">
        <v>7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3">
        <f>360*D7</f>
        <v>172.79999999999998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5">
        <f>360*D8</f>
        <v>92.267999999999986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3">
        <f>360*D9</f>
        <v>61.271999999999998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5">
        <f>360*D10</f>
        <v>33.659999999999997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>
        <f>SUM(E7:E10)</f>
        <v>360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2CEF-3F4B-4D7B-95B8-B762842F559A}">
  <dimension ref="B1:K11"/>
  <sheetViews>
    <sheetView showGridLines="0" zoomScaleNormal="100" workbookViewId="0">
      <selection activeCell="D14" sqref="D14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8" t="s">
        <v>7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3">
        <f>360*D7</f>
        <v>172.79999999999998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5">
        <f>360*D8</f>
        <v>92.267999999999986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3">
        <f>360*D9</f>
        <v>61.271999999999998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5">
        <f>360*D10</f>
        <v>33.659999999999997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>
        <f>SUM(E7:E10)</f>
        <v>360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88F9-F62D-43B6-903A-2F6E097AA8D4}">
  <dimension ref="B1:K11"/>
  <sheetViews>
    <sheetView showGridLines="0" zoomScaleNormal="100" workbookViewId="0">
      <selection activeCell="E27" sqref="E27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14">
        <f>D7</f>
        <v>0.48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15">
        <f>E7+D8</f>
        <v>0.73629999999999995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14">
        <f>E8+D9</f>
        <v>0.90649999999999997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15">
        <f>E9+D10</f>
        <v>1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5B1B-0B7D-4645-ACE0-AB30D588CC0F}">
  <dimension ref="B1:K19"/>
  <sheetViews>
    <sheetView showGridLines="0" zoomScaleNormal="100" workbookViewId="0">
      <selection activeCell="H25" sqref="H25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23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>
        <v>2017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22</v>
      </c>
      <c r="C7" s="10">
        <v>2248090.8160000001</v>
      </c>
      <c r="D7" s="17">
        <f>C7/$C$19</f>
        <v>9.2524865418337557E-2</v>
      </c>
      <c r="E7" s="14">
        <f>D7</f>
        <v>9.2524865418337557E-2</v>
      </c>
      <c r="F7" t="str">
        <f>""</f>
        <v/>
      </c>
    </row>
    <row r="8" spans="2:11" x14ac:dyDescent="0.25">
      <c r="B8" s="4" t="s">
        <v>21</v>
      </c>
      <c r="C8" s="11">
        <v>2151087.148</v>
      </c>
      <c r="D8" s="18">
        <f t="shared" ref="D8:D18" si="0">C8/$C$19</f>
        <v>8.8532477182547933E-2</v>
      </c>
      <c r="E8" s="15">
        <f>E7+D8</f>
        <v>0.18105734260088549</v>
      </c>
      <c r="F8" t="str">
        <f>""</f>
        <v/>
      </c>
    </row>
    <row r="9" spans="2:11" x14ac:dyDescent="0.25">
      <c r="B9" s="2" t="s">
        <v>20</v>
      </c>
      <c r="C9" s="10">
        <v>2139864.6839999999</v>
      </c>
      <c r="D9" s="17">
        <f t="shared" si="0"/>
        <v>8.8070593274712894E-2</v>
      </c>
      <c r="E9" s="14">
        <f t="shared" ref="E9:E18" si="1">E8+D9</f>
        <v>0.26912793587559836</v>
      </c>
      <c r="F9" t="str">
        <f>""</f>
        <v/>
      </c>
    </row>
    <row r="10" spans="2:11" x14ac:dyDescent="0.25">
      <c r="B10" s="4" t="s">
        <v>18</v>
      </c>
      <c r="C10" s="11">
        <v>2115177.608</v>
      </c>
      <c r="D10" s="18">
        <f t="shared" si="0"/>
        <v>8.7054545182609369E-2</v>
      </c>
      <c r="E10" s="15">
        <f t="shared" si="1"/>
        <v>0.35618248105820771</v>
      </c>
      <c r="F10" t="str">
        <f>""</f>
        <v/>
      </c>
    </row>
    <row r="11" spans="2:11" x14ac:dyDescent="0.25">
      <c r="B11" s="2" t="s">
        <v>11</v>
      </c>
      <c r="C11" s="10">
        <v>2097648.4339999999</v>
      </c>
      <c r="D11" s="17">
        <f t="shared" si="0"/>
        <v>8.6333095473504443E-2</v>
      </c>
      <c r="E11" s="14">
        <f t="shared" si="1"/>
        <v>0.44251557653171214</v>
      </c>
    </row>
    <row r="12" spans="2:11" x14ac:dyDescent="0.25">
      <c r="B12" s="4" t="s">
        <v>19</v>
      </c>
      <c r="C12" s="11">
        <v>2097555.5499999998</v>
      </c>
      <c r="D12" s="18">
        <f t="shared" si="0"/>
        <v>8.6329272638795834E-2</v>
      </c>
      <c r="E12" s="15">
        <f t="shared" si="1"/>
        <v>0.528844849170508</v>
      </c>
    </row>
    <row r="13" spans="2:11" x14ac:dyDescent="0.25">
      <c r="B13" s="2" t="s">
        <v>17</v>
      </c>
      <c r="C13" s="10">
        <v>2055677.672</v>
      </c>
      <c r="D13" s="17">
        <f t="shared" si="0"/>
        <v>8.4605701242845818E-2</v>
      </c>
      <c r="E13" s="14">
        <f t="shared" si="1"/>
        <v>0.61345055041335383</v>
      </c>
    </row>
    <row r="14" spans="2:11" x14ac:dyDescent="0.25">
      <c r="B14" s="4" t="s">
        <v>16</v>
      </c>
      <c r="C14" s="11">
        <v>1926213.4709999999</v>
      </c>
      <c r="D14" s="18">
        <f t="shared" si="0"/>
        <v>7.9277332082328053E-2</v>
      </c>
      <c r="E14" s="15">
        <f t="shared" si="1"/>
        <v>0.69272788249568185</v>
      </c>
    </row>
    <row r="15" spans="2:11" x14ac:dyDescent="0.25">
      <c r="B15" s="2" t="s">
        <v>13</v>
      </c>
      <c r="C15" s="10">
        <v>1925689.2779999999</v>
      </c>
      <c r="D15" s="17">
        <f t="shared" si="0"/>
        <v>7.9255757826326892E-2</v>
      </c>
      <c r="E15" s="14">
        <f t="shared" si="1"/>
        <v>0.77198364032200872</v>
      </c>
    </row>
    <row r="16" spans="2:11" x14ac:dyDescent="0.25">
      <c r="B16" s="4" t="s">
        <v>15</v>
      </c>
      <c r="C16" s="11">
        <v>1904584.31</v>
      </c>
      <c r="D16" s="18">
        <f t="shared" si="0"/>
        <v>7.838713885864089E-2</v>
      </c>
      <c r="E16" s="15">
        <f t="shared" si="1"/>
        <v>0.85037077918064963</v>
      </c>
    </row>
    <row r="17" spans="2:5" x14ac:dyDescent="0.25">
      <c r="B17" s="2" t="s">
        <v>12</v>
      </c>
      <c r="C17" s="10">
        <v>1826898.3319999999</v>
      </c>
      <c r="D17" s="17">
        <f t="shared" si="0"/>
        <v>7.5189810437482504E-2</v>
      </c>
      <c r="E17" s="14">
        <f t="shared" si="1"/>
        <v>0.92556058961813215</v>
      </c>
    </row>
    <row r="18" spans="2:5" x14ac:dyDescent="0.25">
      <c r="B18" s="4" t="s">
        <v>14</v>
      </c>
      <c r="C18" s="11">
        <v>1808665.747</v>
      </c>
      <c r="D18" s="18">
        <f t="shared" si="0"/>
        <v>7.4439410381867757E-2</v>
      </c>
      <c r="E18" s="15">
        <f t="shared" si="1"/>
        <v>0.99999999999999989</v>
      </c>
    </row>
    <row r="19" spans="2:5" ht="15.75" x14ac:dyDescent="0.25">
      <c r="B19" s="6" t="s">
        <v>4</v>
      </c>
      <c r="C19" s="12">
        <f>SUM(C7:C18)</f>
        <v>24297153.050000001</v>
      </c>
      <c r="D19" s="16">
        <f>SUM(D7:D18)</f>
        <v>0.99999999999999989</v>
      </c>
      <c r="E19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D018-7181-43CC-950C-FEFC76362420}">
  <dimension ref="B1:K19"/>
  <sheetViews>
    <sheetView showGridLines="0" zoomScaleNormal="100" workbookViewId="0">
      <selection activeCell="I18" sqref="I18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36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>
        <v>2018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35</v>
      </c>
      <c r="C7" s="10">
        <v>2264144.9959999998</v>
      </c>
      <c r="D7" s="17">
        <f>C7/$C$19</f>
        <v>9.2762991921830615E-2</v>
      </c>
      <c r="E7" s="14">
        <f>D7</f>
        <v>9.2762991921830615E-2</v>
      </c>
      <c r="F7" t="str">
        <f>""</f>
        <v/>
      </c>
    </row>
    <row r="8" spans="2:11" x14ac:dyDescent="0.25">
      <c r="B8" s="4" t="s">
        <v>33</v>
      </c>
      <c r="C8" s="11">
        <v>2218091.173</v>
      </c>
      <c r="D8" s="18">
        <f t="shared" ref="D8:D18" si="0">C8/$C$19</f>
        <v>9.0876147034040386E-2</v>
      </c>
      <c r="E8" s="15">
        <f>E7+D8</f>
        <v>0.183639138955871</v>
      </c>
      <c r="F8" t="str">
        <f>""</f>
        <v/>
      </c>
    </row>
    <row r="9" spans="2:11" x14ac:dyDescent="0.25">
      <c r="B9" s="2" t="s">
        <v>34</v>
      </c>
      <c r="C9" s="10">
        <v>2205637.5610000002</v>
      </c>
      <c r="D9" s="17">
        <f t="shared" si="0"/>
        <v>9.036591720715452E-2</v>
      </c>
      <c r="E9" s="14">
        <f t="shared" ref="E9:E18" si="1">E8+D9</f>
        <v>0.27400505616302551</v>
      </c>
      <c r="F9" t="str">
        <f>""</f>
        <v/>
      </c>
    </row>
    <row r="10" spans="2:11" x14ac:dyDescent="0.25">
      <c r="B10" s="4" t="s">
        <v>24</v>
      </c>
      <c r="C10" s="11">
        <v>2157290.0440000002</v>
      </c>
      <c r="D10" s="18">
        <f t="shared" si="0"/>
        <v>8.8385098692070535E-2</v>
      </c>
      <c r="E10" s="15">
        <f t="shared" si="1"/>
        <v>0.36239015485509607</v>
      </c>
      <c r="F10" t="str">
        <f>""</f>
        <v/>
      </c>
    </row>
    <row r="11" spans="2:11" x14ac:dyDescent="0.25">
      <c r="B11" s="2" t="s">
        <v>31</v>
      </c>
      <c r="C11" s="10">
        <v>2116351.963</v>
      </c>
      <c r="D11" s="17">
        <f t="shared" si="0"/>
        <v>8.6707847948939112E-2</v>
      </c>
      <c r="E11" s="14">
        <f t="shared" si="1"/>
        <v>0.44909800280403517</v>
      </c>
    </row>
    <row r="12" spans="2:11" x14ac:dyDescent="0.25">
      <c r="B12" s="4" t="s">
        <v>32</v>
      </c>
      <c r="C12" s="11">
        <v>2096181.8089999999</v>
      </c>
      <c r="D12" s="18">
        <f t="shared" si="0"/>
        <v>8.5881468085516235E-2</v>
      </c>
      <c r="E12" s="15">
        <f t="shared" si="1"/>
        <v>0.53497947088955145</v>
      </c>
    </row>
    <row r="13" spans="2:11" x14ac:dyDescent="0.25">
      <c r="B13" s="2" t="s">
        <v>30</v>
      </c>
      <c r="C13" s="10">
        <v>2032784.5319999999</v>
      </c>
      <c r="D13" s="17">
        <f t="shared" si="0"/>
        <v>8.3284054446104136E-2</v>
      </c>
      <c r="E13" s="14">
        <f t="shared" si="1"/>
        <v>0.61826352533565554</v>
      </c>
    </row>
    <row r="14" spans="2:11" x14ac:dyDescent="0.25">
      <c r="B14" s="4" t="s">
        <v>26</v>
      </c>
      <c r="C14" s="11">
        <v>1964156.5959999999</v>
      </c>
      <c r="D14" s="18">
        <f t="shared" si="0"/>
        <v>8.0472338463237855E-2</v>
      </c>
      <c r="E14" s="15">
        <f t="shared" si="1"/>
        <v>0.69873586379889341</v>
      </c>
    </row>
    <row r="15" spans="2:11" x14ac:dyDescent="0.25">
      <c r="B15" s="2" t="s">
        <v>25</v>
      </c>
      <c r="C15" s="10">
        <v>1886212.2819999999</v>
      </c>
      <c r="D15" s="17">
        <f t="shared" si="0"/>
        <v>7.7278926476501891E-2</v>
      </c>
      <c r="E15" s="14">
        <f t="shared" si="1"/>
        <v>0.77601479027539533</v>
      </c>
    </row>
    <row r="16" spans="2:11" x14ac:dyDescent="0.25">
      <c r="B16" s="4" t="s">
        <v>27</v>
      </c>
      <c r="C16" s="11">
        <v>1869634.1810000001</v>
      </c>
      <c r="D16" s="18">
        <f t="shared" si="0"/>
        <v>7.6599714565666194E-2</v>
      </c>
      <c r="E16" s="15">
        <f t="shared" si="1"/>
        <v>0.85261450484106149</v>
      </c>
    </row>
    <row r="17" spans="2:5" x14ac:dyDescent="0.25">
      <c r="B17" s="2" t="s">
        <v>29</v>
      </c>
      <c r="C17" s="10">
        <v>1869617.19</v>
      </c>
      <c r="D17" s="17">
        <f t="shared" si="0"/>
        <v>7.6599018437106162E-2</v>
      </c>
      <c r="E17" s="14">
        <f t="shared" si="1"/>
        <v>0.92921352327816764</v>
      </c>
    </row>
    <row r="18" spans="2:5" x14ac:dyDescent="0.25">
      <c r="B18" s="4" t="s">
        <v>28</v>
      </c>
      <c r="C18" s="11">
        <v>1727745.5560000001</v>
      </c>
      <c r="D18" s="18">
        <f t="shared" si="0"/>
        <v>7.0786476721832151E-2</v>
      </c>
      <c r="E18" s="15">
        <f t="shared" si="1"/>
        <v>0.99999999999999978</v>
      </c>
    </row>
    <row r="19" spans="2:5" ht="15.75" x14ac:dyDescent="0.25">
      <c r="B19" s="6" t="s">
        <v>4</v>
      </c>
      <c r="C19" s="12">
        <f>SUM(C7:C18)</f>
        <v>24407847.883000005</v>
      </c>
      <c r="D19" s="16">
        <f>SUM(D7:D18)</f>
        <v>0.99999999999999978</v>
      </c>
      <c r="E19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B750-FC4C-45DE-8ACF-B9270E32E90E}">
  <dimension ref="B1:L24"/>
  <sheetViews>
    <sheetView showGridLines="0" tabSelected="1" zoomScaleNormal="100" workbookViewId="0">
      <selection activeCell="B23" sqref="B23:L24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  <col min="6" max="6" width="2.85546875" customWidth="1"/>
    <col min="7" max="7" width="12.85546875" customWidth="1"/>
    <col min="11" max="11" width="10.85546875" customWidth="1"/>
    <col min="12" max="12" width="1.710937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6.75" customHeight="1" x14ac:dyDescent="0.25"/>
    <row r="19" spans="2:12" x14ac:dyDescent="0.25">
      <c r="B19" t="s">
        <v>37</v>
      </c>
      <c r="C19" s="20">
        <f>SUM('Estudo de Caso 2017'!C7:C9)</f>
        <v>6539042.648</v>
      </c>
      <c r="G19" t="s">
        <v>37</v>
      </c>
      <c r="H19" s="20">
        <f>SUM('Estudo de Caso 2018'!$C$7:$C$9)</f>
        <v>6687873.7300000004</v>
      </c>
    </row>
    <row r="21" spans="2:12" ht="15.75" x14ac:dyDescent="0.25">
      <c r="B21" s="21" t="s">
        <v>38</v>
      </c>
      <c r="C21" s="12"/>
      <c r="D21" s="16"/>
      <c r="E21" s="22">
        <f>(H19-C19)/C19</f>
        <v>2.276037793476101E-2</v>
      </c>
      <c r="F21" s="22"/>
      <c r="G21" s="22"/>
      <c r="H21" s="16"/>
      <c r="I21" s="13"/>
      <c r="J21" s="6"/>
      <c r="K21" s="12"/>
      <c r="L21" s="12"/>
    </row>
    <row r="22" spans="2:12" ht="7.5" customHeight="1" x14ac:dyDescent="0.25"/>
    <row r="23" spans="2:12" x14ac:dyDescent="0.25">
      <c r="B23" s="23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</row>
    <row r="24" spans="2:12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</sheetData>
  <mergeCells count="2">
    <mergeCell ref="E21:G21"/>
    <mergeCell ref="B23:L2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C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Pizza</vt:lpstr>
      <vt:lpstr>Pareto</vt:lpstr>
      <vt:lpstr>Linha de Pareto</vt:lpstr>
      <vt:lpstr>Estudo de Caso 2017</vt:lpstr>
      <vt:lpstr>Estudo de Caso 2018</vt:lpstr>
      <vt:lpstr>Interpretação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2019-05-06T20:45:23Z</dcterms:created>
  <dcterms:modified xsi:type="dcterms:W3CDTF">2019-05-08T21:52:18Z</dcterms:modified>
</cp:coreProperties>
</file>