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6\"/>
    </mc:Choice>
  </mc:AlternateContent>
  <xr:revisionPtr revIDLastSave="0" documentId="13_ncr:1_{4623C1BF-099F-4C7F-98BD-45BFCD793D4C}" xr6:coauthVersionLast="43" xr6:coauthVersionMax="43" xr10:uidLastSave="{00000000-0000-0000-0000-000000000000}"/>
  <bookViews>
    <workbookView xWindow="20370" yWindow="-120" windowWidth="24240" windowHeight="13140" activeTab="1" xr2:uid="{773E27BB-8E20-4A51-A736-10D3F44FF3AE}"/>
  </bookViews>
  <sheets>
    <sheet name="Capa" sheetId="2" r:id="rId1"/>
    <sheet name="Tabela 6.3" sheetId="1" r:id="rId2"/>
    <sheet name="Resultados do Model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M6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5" i="1"/>
  <c r="I5" i="1"/>
</calcChain>
</file>

<file path=xl/sharedStrings.xml><?xml version="1.0" encoding="utf-8"?>
<sst xmlns="http://schemas.openxmlformats.org/spreadsheetml/2006/main" count="71" uniqueCount="68">
  <si>
    <t>Nota:</t>
  </si>
  <si>
    <t>Tabela 6.3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</si>
  <si>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</si>
  <si>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</si>
  <si>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</si>
  <si>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</si>
  <si>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</si>
  <si>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</si>
  <si>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</si>
  <si>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</si>
  <si>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</si>
  <si>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</si>
  <si>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</si>
  <si>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</si>
  <si>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</si>
  <si>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</si>
  <si>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</si>
  <si>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Ano-Trimestre</t>
  </si>
  <si>
    <t>DESPSERV</t>
  </si>
  <si>
    <t>DESPDUR</t>
  </si>
  <si>
    <t>DESPNAODUR</t>
  </si>
  <si>
    <t>DESPTCP</t>
  </si>
  <si>
    <t>DESPSERV =</t>
  </si>
  <si>
    <t>DESPDUR =</t>
  </si>
  <si>
    <t>DESPNAODUR =</t>
  </si>
  <si>
    <t>DESPTCP =</t>
  </si>
  <si>
    <t>despesas com serviços.</t>
  </si>
  <si>
    <t>despesas com bens não duráveis.</t>
  </si>
  <si>
    <t>despesas totais de consumo pessoal.</t>
  </si>
  <si>
    <t xml:space="preserve">Como Medir a Elasticidade: O Modelo log-linear </t>
  </si>
  <si>
    <t>A Tabela 6.3 apresenta dados relativos às despesas totais de consumo pessoal (DESPTCP), despesas com bens duráveis (DESPDUR), com bens não duráveis (DESPNAODUR) e despesas com serviços (DESPSERV), todas medidas em bilhões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</si>
  <si>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</si>
  <si>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</si>
  <si>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</si>
  <si>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</si>
  <si>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</si>
  <si>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</si>
  <si>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</si>
  <si>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</si>
  <si>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</si>
  <si>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</si>
  <si>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</si>
  <si>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</si>
  <si>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</si>
  <si>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</si>
  <si>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</si>
  <si>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</si>
  <si>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</si>
  <si>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</si>
  <si>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</si>
  <si>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</si>
  <si>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</si>
  <si>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</si>
  <si>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</si>
  <si>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</si>
  <si>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ln(DESPDUR)</t>
  </si>
  <si>
    <t>ln(DESPTCP)</t>
  </si>
  <si>
    <t>ln das variáveis</t>
  </si>
  <si>
    <t>α =</t>
  </si>
  <si>
    <t>E(Y|X)</t>
  </si>
  <si>
    <t>E(lnY|lnX)</t>
  </si>
  <si>
    <t>Estimador</t>
  </si>
  <si>
    <t>Resultado</t>
  </si>
  <si>
    <t>Modelo log-linear</t>
  </si>
  <si>
    <t>β2 =</t>
  </si>
  <si>
    <t>Estimativas</t>
  </si>
  <si>
    <t>Suponha que queiramos encontrar a elasticidade das despesas com bens duráveis em relação às despesas totais de consumo pessoal. Representando graficamente o ln das despesas com bens duráveis contra o ln das despesas totais de consumo, você verá que a relação entre as duas variáveis é linear. Portanto, o modelo log-log pode ser apropriado.</t>
  </si>
  <si>
    <t>despesas com bens duráveis.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</si>
</sst>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</cellStyleXfs>
  <cellXfs count="41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right"/>
    </xf>
    <xf numFmtId="0" fontId="0" fillId="6" borderId="5" xfId="0" applyFill="1" applyBorder="1" applyAlignment="1">
      <alignment horizontal="center"/>
    </xf>
    <xf numFmtId="4" fontId="0" fillId="6" borderId="5" xfId="0" applyNumberForma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3" fillId="7" borderId="4" xfId="2" applyFill="1"/>
    <xf numFmtId="0" fontId="2" fillId="5" borderId="0" xfId="4" applyBorder="1" applyAlignment="1">
      <alignment horizontal="center"/>
    </xf>
    <xf numFmtId="0" fontId="2" fillId="5" borderId="0" xfId="4"/>
    <xf numFmtId="0" fontId="4" fillId="4" borderId="0" xfId="3" applyFont="1" applyBorder="1" applyAlignment="1">
      <alignment horizontal="right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right"/>
    </xf>
    <xf numFmtId="0" fontId="0" fillId="3" borderId="2" xfId="0" applyFill="1" applyBorder="1" applyAlignment="1">
      <alignment horizontal="right" indent="2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4" fontId="0" fillId="6" borderId="0" xfId="0" applyNumberFormat="1" applyFill="1" applyAlignment="1">
      <alignment horizontal="center"/>
    </xf>
    <xf numFmtId="4" fontId="0" fillId="6" borderId="5" xfId="0" applyNumberFormat="1" applyFill="1" applyBorder="1" applyAlignment="1">
      <alignment horizontal="center"/>
    </xf>
    <xf numFmtId="0" fontId="5" fillId="8" borderId="0" xfId="5"/>
    <xf numFmtId="0" fontId="0" fillId="13" borderId="2" xfId="0" applyFill="1" applyBorder="1" applyAlignment="1">
      <alignment horizontal="center"/>
    </xf>
    <xf numFmtId="0" fontId="5" fillId="9" borderId="0" xfId="6"/>
    <xf numFmtId="0" fontId="2" fillId="11" borderId="2" xfId="8" applyBorder="1" applyAlignment="1">
      <alignment horizontal="center" vertical="center"/>
    </xf>
    <xf numFmtId="0" fontId="2" fillId="10" borderId="0" xfId="7" applyAlignment="1">
      <alignment horizontal="center"/>
    </xf>
    <xf numFmtId="0" fontId="2" fillId="10" borderId="5" xfId="7" applyBorder="1" applyAlignment="1">
      <alignment horizontal="center"/>
    </xf>
    <xf numFmtId="0" fontId="2" fillId="10" borderId="0" xfId="7"/>
    <xf numFmtId="0" fontId="5" fillId="12" borderId="0" xfId="9"/>
    <xf numFmtId="4" fontId="0" fillId="6" borderId="0" xfId="0" applyNumberFormat="1" applyFill="1" applyAlignment="1">
      <alignment horizontal="right" indent="1"/>
    </xf>
    <xf numFmtId="4" fontId="0" fillId="6" borderId="5" xfId="0" applyNumberFormat="1" applyFill="1" applyBorder="1" applyAlignment="1">
      <alignment horizontal="right" indent="1"/>
    </xf>
    <xf numFmtId="164" fontId="2" fillId="10" borderId="0" xfId="7" applyNumberFormat="1" applyAlignment="1">
      <alignment horizontal="right" indent="1"/>
    </xf>
    <xf numFmtId="164" fontId="2" fillId="10" borderId="5" xfId="7" applyNumberFormat="1" applyBorder="1" applyAlignment="1">
      <alignment horizontal="right" inden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7" borderId="0" xfId="0" applyFill="1" applyAlignment="1">
      <alignment horizontal="center"/>
    </xf>
  </cellXfs>
  <cellStyles count="10">
    <cellStyle name="20% - Ênfase3" xfId="3" builtinId="38"/>
    <cellStyle name="40% - Ênfase5" xfId="7" builtinId="47"/>
    <cellStyle name="60% - Ênfase3" xfId="4" builtinId="40"/>
    <cellStyle name="60% - Ênfase5" xfId="8" builtinId="48"/>
    <cellStyle name="Ênfase2" xfId="5" builtinId="33"/>
    <cellStyle name="Ênfase5" xfId="6" builtinId="45"/>
    <cellStyle name="Ênfase6" xfId="9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6.3'!$L$2</c:f>
              <c:strCache>
                <c:ptCount val="1"/>
                <c:pt idx="0">
                  <c:v>Modelo log-linear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'Tabela 6.3'!$J$5:$J$19</c:f>
              <c:numCache>
                <c:formatCode>#,##0.00</c:formatCode>
                <c:ptCount val="15"/>
                <c:pt idx="0">
                  <c:v>8.8797368805317891</c:v>
                </c:pt>
                <c:pt idx="1">
                  <c:v>8.8886601914631651</c:v>
                </c:pt>
                <c:pt idx="2">
                  <c:v>8.9028500722125425</c:v>
                </c:pt>
                <c:pt idx="3">
                  <c:v>8.9084647121114209</c:v>
                </c:pt>
                <c:pt idx="4">
                  <c:v>8.9199613326431422</c:v>
                </c:pt>
                <c:pt idx="5">
                  <c:v>8.9272344794892895</c:v>
                </c:pt>
                <c:pt idx="6">
                  <c:v>8.9368373006976718</c:v>
                </c:pt>
                <c:pt idx="7">
                  <c:v>8.9472988782407104</c:v>
                </c:pt>
                <c:pt idx="8">
                  <c:v>8.9540794441991451</c:v>
                </c:pt>
                <c:pt idx="9">
                  <c:v>8.9644142577647283</c:v>
                </c:pt>
                <c:pt idx="10">
                  <c:v>8.9740229247011847</c:v>
                </c:pt>
                <c:pt idx="11">
                  <c:v>8.9759083448921171</c:v>
                </c:pt>
                <c:pt idx="12">
                  <c:v>8.987671707885184</c:v>
                </c:pt>
                <c:pt idx="13">
                  <c:v>8.9940482956110746</c:v>
                </c:pt>
                <c:pt idx="14">
                  <c:v>9.0010011016383693</c:v>
                </c:pt>
              </c:numCache>
            </c:numRef>
          </c:xVal>
          <c:yVal>
            <c:numRef>
              <c:f>'Tabela 6.3'!$I$5:$I$19</c:f>
              <c:numCache>
                <c:formatCode>#,##0.00</c:formatCode>
                <c:ptCount val="15"/>
                <c:pt idx="0">
                  <c:v>6.878738329911644</c:v>
                </c:pt>
                <c:pt idx="1">
                  <c:v>6.9175075704248155</c:v>
                </c:pt>
                <c:pt idx="2">
                  <c:v>6.9561644181898243</c:v>
                </c:pt>
                <c:pt idx="3">
                  <c:v>6.9578778883853474</c:v>
                </c:pt>
                <c:pt idx="4">
                  <c:v>6.9726062513017535</c:v>
                </c:pt>
                <c:pt idx="5">
                  <c:v>6.9767214834468598</c:v>
                </c:pt>
                <c:pt idx="6">
                  <c:v>6.9975045711257451</c:v>
                </c:pt>
                <c:pt idx="7">
                  <c:v>7.0123855280602196</c:v>
                </c:pt>
                <c:pt idx="8">
                  <c:v>7.0182227320081081</c:v>
                </c:pt>
                <c:pt idx="9">
                  <c:v>7.0482126316773925</c:v>
                </c:pt>
                <c:pt idx="10">
                  <c:v>7.0697890908293699</c:v>
                </c:pt>
                <c:pt idx="11">
                  <c:v>7.036939737362963</c:v>
                </c:pt>
                <c:pt idx="12">
                  <c:v>7.0821286659269171</c:v>
                </c:pt>
                <c:pt idx="13">
                  <c:v>7.0819606551738339</c:v>
                </c:pt>
                <c:pt idx="14">
                  <c:v>7.0973834109585301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9-4AFC-B995-9158C22E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5711"/>
        <c:axId val="1507432527"/>
      </c:scatterChart>
      <c:valAx>
        <c:axId val="15574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ln(DESPTCP)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432527"/>
        <c:crosses val="autoZero"/>
        <c:crossBetween val="midCat"/>
      </c:valAx>
      <c:valAx>
        <c:axId val="1507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ln(DESPDUR)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4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15</xdr:row>
      <xdr:rowOff>138112</xdr:rowOff>
    </xdr:from>
    <xdr:ext cx="292573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𝐷𝐸𝑆𝑃𝐷𝑈𝑅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𝐷𝐸𝑆𝑃𝑇𝐶𝑃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𝑌=𝐷𝐸𝑆𝑃𝐷𝑈𝑅 𝑒 𝑋=𝐷𝐸𝑆𝑃𝑇𝐶𝑃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403597</xdr:colOff>
      <xdr:row>13</xdr:row>
      <xdr:rowOff>95250</xdr:rowOff>
    </xdr:from>
    <xdr:to>
      <xdr:col>9</xdr:col>
      <xdr:colOff>542924</xdr:colOff>
      <xdr:row>16</xdr:row>
      <xdr:rowOff>87366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𝑒𝑚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sSub>
                      <m:sSubPr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  <a:p>
              <a:endParaRPr lang="pt-BR"/>
            </a:p>
          </xdr:txBody>
        </xdr:sp>
      </mc:Choice>
      <mc:Fallback xmlns="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</a:rPr>
                <a:t>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𝑙𝑛𝑋_𝑖+𝑢_𝑖,  𝑒𝑚 𝑞𝑢𝑒 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=𝑙𝑛𝛽_1</a:t>
              </a:r>
              <a:endParaRPr lang="pt-BR">
                <a:effectLst/>
              </a:endParaRPr>
            </a:p>
            <a:p>
              <a:pPr/>
              <a:endParaRPr lang="pt-BR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155948</xdr:colOff>
      <xdr:row>7</xdr:row>
      <xdr:rowOff>28575</xdr:rowOff>
    </xdr:from>
    <xdr:to>
      <xdr:col>13</xdr:col>
      <xdr:colOff>57150</xdr:colOff>
      <xdr:row>7</xdr:row>
      <xdr:rowOff>185093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𝑙𝑛𝑌_𝑖=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 𝑙𝑛𝑋_𝑖+𝑢_𝑖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10</xdr:col>
      <xdr:colOff>152400</xdr:colOff>
      <xdr:row>7</xdr:row>
      <xdr:rowOff>144689</xdr:rowOff>
    </xdr:from>
    <xdr:to>
      <xdr:col>11</xdr:col>
      <xdr:colOff>685800</xdr:colOff>
      <xdr:row>9</xdr:row>
      <xdr:rowOff>12540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BFD34CEA-F3C8-40E6-92C1-23B705B4FDCB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=𝑙𝑛𝛽_1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8</xdr:col>
      <xdr:colOff>19050</xdr:colOff>
      <xdr:row>19</xdr:row>
      <xdr:rowOff>166687</xdr:rowOff>
    </xdr:from>
    <xdr:to>
      <xdr:col>15</xdr:col>
      <xdr:colOff>514350</xdr:colOff>
      <xdr:row>34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F9A8C9-7B37-47CB-8026-98AEC9107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19"/>
  <sheetViews>
    <sheetView showGridLines="0" workbookViewId="0">
      <selection activeCell="L14" sqref="L14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3" t="s">
        <v>29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7.5" customHeight="1" thickTop="1" x14ac:dyDescent="0.25"/>
    <row r="4" spans="2:11" ht="15.75" thickBot="1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38" t="s">
        <v>30</v>
      </c>
      <c r="D5" s="38"/>
      <c r="E5" s="38"/>
      <c r="F5" s="38"/>
      <c r="G5" s="38"/>
      <c r="H5" s="38"/>
      <c r="I5" s="38"/>
      <c r="J5" s="38"/>
      <c r="K5" s="38"/>
    </row>
    <row r="6" spans="2:11" x14ac:dyDescent="0.25">
      <c r="B6" s="2"/>
      <c r="C6" s="38"/>
      <c r="D6" s="38"/>
      <c r="E6" s="38"/>
      <c r="F6" s="38"/>
      <c r="G6" s="38"/>
      <c r="H6" s="38"/>
      <c r="I6" s="38"/>
      <c r="J6" s="38"/>
      <c r="K6" s="38"/>
    </row>
    <row r="7" spans="2:11" x14ac:dyDescent="0.25">
      <c r="B7" s="2"/>
      <c r="C7" s="38"/>
      <c r="D7" s="38"/>
      <c r="E7" s="38"/>
      <c r="F7" s="38"/>
      <c r="G7" s="38"/>
      <c r="H7" s="38"/>
      <c r="I7" s="38"/>
      <c r="J7" s="38"/>
      <c r="K7" s="38"/>
    </row>
    <row r="8" spans="2:11" ht="9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customHeight="1" x14ac:dyDescent="0.25">
      <c r="B9" s="2"/>
      <c r="C9" s="39" t="s">
        <v>66</v>
      </c>
      <c r="D9" s="39"/>
      <c r="E9" s="39"/>
      <c r="F9" s="39"/>
      <c r="G9" s="39"/>
      <c r="H9" s="39"/>
      <c r="I9" s="39"/>
      <c r="J9" s="39"/>
      <c r="K9" s="39"/>
    </row>
    <row r="10" spans="2:11" ht="15" customHeight="1" x14ac:dyDescent="0.25">
      <c r="B10" s="2"/>
      <c r="C10" s="39"/>
      <c r="D10" s="39"/>
      <c r="E10" s="39"/>
      <c r="F10" s="39"/>
      <c r="G10" s="39"/>
      <c r="H10" s="39"/>
      <c r="I10" s="39"/>
      <c r="J10" s="39"/>
      <c r="K10" s="39"/>
    </row>
    <row r="11" spans="2:11" x14ac:dyDescent="0.25">
      <c r="B11" s="2"/>
      <c r="C11" s="39"/>
      <c r="D11" s="39"/>
      <c r="E11" s="39"/>
      <c r="F11" s="39"/>
      <c r="G11" s="39"/>
      <c r="H11" s="39"/>
      <c r="I11" s="39"/>
      <c r="J11" s="39"/>
      <c r="K11" s="39"/>
    </row>
    <row r="12" spans="2:11" x14ac:dyDescent="0.25">
      <c r="B12" s="2"/>
      <c r="C12" s="39"/>
      <c r="D12" s="39"/>
      <c r="E12" s="39"/>
      <c r="F12" s="39"/>
      <c r="G12" s="39"/>
      <c r="H12" s="39"/>
      <c r="I12" s="39"/>
      <c r="J12" s="39"/>
      <c r="K12" s="39"/>
    </row>
    <row r="13" spans="2:11" ht="9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5">
      <c r="B14" s="3"/>
      <c r="C14" s="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3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</row>
    <row r="18" spans="2:11" ht="15.75" thickBot="1" x14ac:dyDescent="0.3">
      <c r="B18" s="4"/>
      <c r="C18" s="5"/>
      <c r="D18" s="5"/>
      <c r="E18" s="5"/>
      <c r="F18" s="5"/>
      <c r="G18" s="5"/>
      <c r="H18" s="5"/>
      <c r="I18" s="5"/>
      <c r="J18" s="5"/>
      <c r="K18" s="5"/>
    </row>
    <row r="19" spans="2:11" ht="15.75" thickTop="1" x14ac:dyDescent="0.25"/>
  </sheetData>
  <mergeCells count="2">
    <mergeCell ref="C5:K7"/>
    <mergeCell ref="C9:K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1:P26"/>
  <sheetViews>
    <sheetView showGridLines="0" tabSelected="1" topLeftCell="A3" workbookViewId="0">
      <selection activeCell="R27" sqref="R27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40" t="s">
        <v>1</v>
      </c>
      <c r="C2" s="40"/>
      <c r="D2" s="40"/>
      <c r="E2" s="40"/>
      <c r="F2" s="40"/>
      <c r="G2" s="12"/>
      <c r="I2" s="26" t="s">
        <v>57</v>
      </c>
      <c r="J2" s="26"/>
      <c r="L2" s="28" t="s">
        <v>63</v>
      </c>
      <c r="M2" s="28"/>
      <c r="O2" s="33" t="s">
        <v>65</v>
      </c>
      <c r="P2" s="33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55</v>
      </c>
      <c r="J4" s="7" t="s">
        <v>56</v>
      </c>
      <c r="L4" s="29" t="s">
        <v>61</v>
      </c>
      <c r="M4" s="29" t="s">
        <v>62</v>
      </c>
      <c r="O4" s="27" t="s">
        <v>60</v>
      </c>
      <c r="P4" s="27" t="s">
        <v>59</v>
      </c>
    </row>
    <row r="5" spans="2:16" x14ac:dyDescent="0.25">
      <c r="B5" s="8" t="s">
        <v>2</v>
      </c>
      <c r="C5" s="24">
        <v>4143.3</v>
      </c>
      <c r="D5" s="34">
        <v>971.4</v>
      </c>
      <c r="E5" s="24">
        <v>2072.5</v>
      </c>
      <c r="F5" s="24">
        <v>7184.9</v>
      </c>
      <c r="G5" s="9"/>
      <c r="I5" s="24">
        <f>LN(D5)</f>
        <v>6.878738329911644</v>
      </c>
      <c r="J5" s="24">
        <f>LN(F5)</f>
        <v>8.8797368805317891</v>
      </c>
      <c r="L5" s="30" t="s">
        <v>58</v>
      </c>
      <c r="M5" s="36">
        <f>INTERCEPT(I5:I19,J5:J19)</f>
        <v>-7.5416576721735105</v>
      </c>
      <c r="O5" s="24">
        <f>$M$5+$M$6*LN(F5)</f>
        <v>6.9021746195980764</v>
      </c>
      <c r="P5" s="24">
        <f>EXP(O5)</f>
        <v>994.43488356877003</v>
      </c>
    </row>
    <row r="6" spans="2:16" ht="15.75" thickBot="1" x14ac:dyDescent="0.3">
      <c r="B6" s="8" t="s">
        <v>3</v>
      </c>
      <c r="C6" s="24">
        <v>4161.3</v>
      </c>
      <c r="D6" s="34">
        <v>1009.8</v>
      </c>
      <c r="E6" s="24">
        <v>2084.1999999999998</v>
      </c>
      <c r="F6" s="24">
        <v>7249.3</v>
      </c>
      <c r="G6" s="9"/>
      <c r="I6" s="24">
        <f t="shared" ref="I6:I19" si="0">LN(D6)</f>
        <v>6.9175075704248155</v>
      </c>
      <c r="J6" s="24">
        <f t="shared" ref="J6:J19" si="1">LN(F6)</f>
        <v>8.8886601914631651</v>
      </c>
      <c r="L6" s="31" t="s">
        <v>64</v>
      </c>
      <c r="M6" s="37">
        <f>SLOPE(I5:I19,J5:J19)</f>
        <v>1.6266058877756495</v>
      </c>
      <c r="O6" s="24">
        <f t="shared" ref="O6:O19" si="2">$M$5+$M$6*LN(F6)</f>
        <v>6.9166893296975065</v>
      </c>
      <c r="P6" s="24">
        <f t="shared" ref="P6:P19" si="3">EXP(O6)</f>
        <v>1008.9740784609647</v>
      </c>
    </row>
    <row r="7" spans="2:16" x14ac:dyDescent="0.25">
      <c r="B7" s="8" t="s">
        <v>4</v>
      </c>
      <c r="C7" s="24">
        <v>4190.7</v>
      </c>
      <c r="D7" s="34">
        <v>1049.5999999999999</v>
      </c>
      <c r="E7" s="24">
        <v>2123</v>
      </c>
      <c r="F7" s="24">
        <v>7352.9</v>
      </c>
      <c r="G7" s="9"/>
      <c r="I7" s="24">
        <f t="shared" si="0"/>
        <v>6.9561644181898243</v>
      </c>
      <c r="J7" s="24">
        <f t="shared" si="1"/>
        <v>8.9028500722125425</v>
      </c>
      <c r="O7" s="24">
        <f t="shared" si="2"/>
        <v>6.9397706732712781</v>
      </c>
      <c r="P7" s="24">
        <f t="shared" si="3"/>
        <v>1032.5334003004839</v>
      </c>
    </row>
    <row r="8" spans="2:16" x14ac:dyDescent="0.25">
      <c r="B8" s="8" t="s">
        <v>5</v>
      </c>
      <c r="C8" s="24">
        <v>4220.2</v>
      </c>
      <c r="D8" s="34">
        <v>1051.4000000000001</v>
      </c>
      <c r="E8" s="24">
        <v>2132.5</v>
      </c>
      <c r="F8" s="24">
        <v>7394.3</v>
      </c>
      <c r="G8" s="9"/>
      <c r="I8" s="24">
        <f t="shared" si="0"/>
        <v>6.9578778883853474</v>
      </c>
      <c r="J8" s="24">
        <f t="shared" si="1"/>
        <v>8.9084647121114209</v>
      </c>
      <c r="L8" s="32"/>
      <c r="M8" s="32"/>
      <c r="O8" s="24">
        <f t="shared" si="2"/>
        <v>6.9489034795885338</v>
      </c>
      <c r="P8" s="24">
        <f t="shared" si="3"/>
        <v>1042.0065201011798</v>
      </c>
    </row>
    <row r="9" spans="2:16" x14ac:dyDescent="0.25">
      <c r="B9" s="8" t="s">
        <v>6</v>
      </c>
      <c r="C9" s="24">
        <v>4268.2</v>
      </c>
      <c r="D9" s="34">
        <v>1067</v>
      </c>
      <c r="E9" s="24">
        <v>2155.3000000000002</v>
      </c>
      <c r="F9" s="24">
        <v>7479.8</v>
      </c>
      <c r="G9" s="9"/>
      <c r="I9" s="24">
        <f t="shared" si="0"/>
        <v>6.9726062513017535</v>
      </c>
      <c r="J9" s="24">
        <f t="shared" si="1"/>
        <v>8.9199613326431422</v>
      </c>
      <c r="L9" s="32"/>
      <c r="M9" s="32"/>
      <c r="O9" s="24">
        <f t="shared" si="2"/>
        <v>6.9676039502349543</v>
      </c>
      <c r="P9" s="24">
        <f t="shared" si="3"/>
        <v>1061.67587230868</v>
      </c>
    </row>
    <row r="10" spans="2:16" x14ac:dyDescent="0.25">
      <c r="B10" s="8" t="s">
        <v>7</v>
      </c>
      <c r="C10" s="24">
        <v>4308.3999999999996</v>
      </c>
      <c r="D10" s="34">
        <v>1071.4000000000001</v>
      </c>
      <c r="E10" s="24">
        <v>2164.3000000000002</v>
      </c>
      <c r="F10" s="24">
        <v>7534.4</v>
      </c>
      <c r="G10" s="9"/>
      <c r="I10" s="24">
        <f t="shared" si="0"/>
        <v>6.9767214834468598</v>
      </c>
      <c r="J10" s="24">
        <f t="shared" si="1"/>
        <v>8.9272344794892895</v>
      </c>
      <c r="O10" s="24">
        <f t="shared" si="2"/>
        <v>6.9794344937175534</v>
      </c>
      <c r="P10" s="24">
        <f t="shared" si="3"/>
        <v>1074.3106657517494</v>
      </c>
    </row>
    <row r="11" spans="2:16" x14ac:dyDescent="0.25">
      <c r="B11" s="8" t="s">
        <v>8</v>
      </c>
      <c r="C11" s="24">
        <v>4341.5</v>
      </c>
      <c r="D11" s="34">
        <v>1093.9000000000001</v>
      </c>
      <c r="E11" s="24">
        <v>2184</v>
      </c>
      <c r="F11" s="24">
        <v>7607.1</v>
      </c>
      <c r="G11" s="9"/>
      <c r="I11" s="24">
        <f t="shared" si="0"/>
        <v>6.9975045711257451</v>
      </c>
      <c r="J11" s="24">
        <f t="shared" si="1"/>
        <v>8.9368373006976718</v>
      </c>
      <c r="O11" s="24">
        <f t="shared" si="2"/>
        <v>6.9950544992343655</v>
      </c>
      <c r="P11" s="24">
        <f t="shared" si="3"/>
        <v>1091.2231469383044</v>
      </c>
    </row>
    <row r="12" spans="2:16" x14ac:dyDescent="0.25">
      <c r="B12" s="8" t="s">
        <v>9</v>
      </c>
      <c r="C12" s="24">
        <v>4377.3999999999996</v>
      </c>
      <c r="D12" s="34">
        <v>1110.3</v>
      </c>
      <c r="E12" s="24">
        <v>2213.1</v>
      </c>
      <c r="F12" s="24">
        <v>7687.1</v>
      </c>
      <c r="G12" s="9"/>
      <c r="I12" s="24">
        <f t="shared" si="0"/>
        <v>7.0123855280602196</v>
      </c>
      <c r="J12" s="24">
        <f t="shared" si="1"/>
        <v>8.9472988782407104</v>
      </c>
      <c r="O12" s="24">
        <f t="shared" si="2"/>
        <v>7.0120713628612936</v>
      </c>
      <c r="P12" s="24">
        <f t="shared" si="3"/>
        <v>1109.951237167073</v>
      </c>
    </row>
    <row r="13" spans="2:16" x14ac:dyDescent="0.25">
      <c r="B13" s="8" t="s">
        <v>10</v>
      </c>
      <c r="C13" s="24">
        <v>4395.3</v>
      </c>
      <c r="D13" s="34">
        <v>1116.8</v>
      </c>
      <c r="E13" s="24">
        <v>2241.5</v>
      </c>
      <c r="F13" s="24">
        <v>7739.4</v>
      </c>
      <c r="G13" s="9"/>
      <c r="I13" s="24">
        <f t="shared" si="0"/>
        <v>7.0182227320081081</v>
      </c>
      <c r="J13" s="24">
        <f t="shared" si="1"/>
        <v>8.9540794441991451</v>
      </c>
      <c r="O13" s="24">
        <f t="shared" si="2"/>
        <v>7.0231006713717345</v>
      </c>
      <c r="P13" s="24">
        <f t="shared" si="3"/>
        <v>1122.2609910445244</v>
      </c>
    </row>
    <row r="14" spans="2:16" x14ac:dyDescent="0.25">
      <c r="B14" s="8" t="s">
        <v>11</v>
      </c>
      <c r="C14" s="24">
        <v>4420</v>
      </c>
      <c r="D14" s="34">
        <v>1150.8</v>
      </c>
      <c r="E14" s="24">
        <v>2268.4</v>
      </c>
      <c r="F14" s="24">
        <v>7819.8</v>
      </c>
      <c r="G14" s="9"/>
      <c r="I14" s="24">
        <f t="shared" si="0"/>
        <v>7.0482126316773925</v>
      </c>
      <c r="J14" s="24">
        <f t="shared" si="1"/>
        <v>8.9644142577647283</v>
      </c>
      <c r="O14" s="24">
        <f t="shared" si="2"/>
        <v>7.0399113399665758</v>
      </c>
      <c r="P14" s="24">
        <f t="shared" si="3"/>
        <v>1141.2864156514784</v>
      </c>
    </row>
    <row r="15" spans="2:16" x14ac:dyDescent="0.25">
      <c r="B15" s="8" t="s">
        <v>12</v>
      </c>
      <c r="C15" s="24">
        <v>4454.5</v>
      </c>
      <c r="D15" s="34">
        <v>1175.9000000000001</v>
      </c>
      <c r="E15" s="24">
        <v>2287.6</v>
      </c>
      <c r="F15" s="24">
        <v>7895.3</v>
      </c>
      <c r="G15" s="9"/>
      <c r="I15" s="24">
        <f t="shared" si="0"/>
        <v>7.0697890908293699</v>
      </c>
      <c r="J15" s="24">
        <f t="shared" si="1"/>
        <v>8.9740229247011847</v>
      </c>
      <c r="O15" s="24">
        <f t="shared" si="2"/>
        <v>7.0555408541790907</v>
      </c>
      <c r="P15" s="24">
        <f t="shared" si="3"/>
        <v>1159.2642946926762</v>
      </c>
    </row>
    <row r="16" spans="2:16" x14ac:dyDescent="0.25">
      <c r="B16" s="8" t="s">
        <v>13</v>
      </c>
      <c r="C16" s="24">
        <v>4476.7</v>
      </c>
      <c r="D16" s="34">
        <v>1137.9000000000001</v>
      </c>
      <c r="E16" s="24">
        <v>2309.6</v>
      </c>
      <c r="F16" s="24">
        <v>7910.2</v>
      </c>
      <c r="G16" s="9"/>
      <c r="I16" s="24">
        <f t="shared" si="0"/>
        <v>7.036939737362963</v>
      </c>
      <c r="J16" s="24">
        <f t="shared" si="1"/>
        <v>8.9759083448921171</v>
      </c>
      <c r="O16" s="24">
        <f t="shared" si="2"/>
        <v>7.0586076897625922</v>
      </c>
      <c r="P16" s="24">
        <f t="shared" si="3"/>
        <v>1162.8250249786302</v>
      </c>
    </row>
    <row r="17" spans="2:16" x14ac:dyDescent="0.25">
      <c r="B17" s="8" t="s">
        <v>14</v>
      </c>
      <c r="C17" s="24">
        <v>4494.5</v>
      </c>
      <c r="D17" s="34">
        <v>1190.5</v>
      </c>
      <c r="E17" s="24">
        <v>2342.8000000000002</v>
      </c>
      <c r="F17" s="24">
        <v>8003.8</v>
      </c>
      <c r="G17" s="9"/>
      <c r="I17" s="24">
        <f t="shared" si="0"/>
        <v>7.0821286659269171</v>
      </c>
      <c r="J17" s="24">
        <f t="shared" si="1"/>
        <v>8.987671707885184</v>
      </c>
      <c r="O17" s="24">
        <f t="shared" si="2"/>
        <v>7.0777420452671578</v>
      </c>
      <c r="P17" s="24">
        <f t="shared" si="3"/>
        <v>1185.289165437591</v>
      </c>
    </row>
    <row r="18" spans="2:16" x14ac:dyDescent="0.25">
      <c r="B18" s="8" t="s">
        <v>15</v>
      </c>
      <c r="C18" s="24">
        <v>4535.3999999999996</v>
      </c>
      <c r="D18" s="34">
        <v>1190.3</v>
      </c>
      <c r="E18" s="24">
        <v>2351.1</v>
      </c>
      <c r="F18" s="24">
        <v>8055</v>
      </c>
      <c r="G18" s="9"/>
      <c r="I18" s="24">
        <f t="shared" si="0"/>
        <v>7.0819606551738339</v>
      </c>
      <c r="J18" s="24">
        <f t="shared" si="1"/>
        <v>8.9940482956110746</v>
      </c>
      <c r="O18" s="24">
        <f t="shared" si="2"/>
        <v>7.0881142404060089</v>
      </c>
      <c r="P18" s="24">
        <f t="shared" si="3"/>
        <v>1197.6471951130968</v>
      </c>
    </row>
    <row r="19" spans="2:16" ht="15.75" thickBot="1" x14ac:dyDescent="0.3">
      <c r="B19" s="10" t="s">
        <v>16</v>
      </c>
      <c r="C19" s="25">
        <v>4566.6000000000004</v>
      </c>
      <c r="D19" s="35">
        <v>1208.8</v>
      </c>
      <c r="E19" s="25">
        <v>2360.1</v>
      </c>
      <c r="F19" s="25">
        <v>8111.2</v>
      </c>
      <c r="G19" s="11"/>
      <c r="I19" s="25">
        <f t="shared" si="0"/>
        <v>7.0973834109585301</v>
      </c>
      <c r="J19" s="25">
        <f t="shared" si="1"/>
        <v>9.0010011016383693</v>
      </c>
      <c r="O19" s="25">
        <f t="shared" si="2"/>
        <v>7.0994237156265694</v>
      </c>
      <c r="P19" s="25">
        <f t="shared" si="3"/>
        <v>1211.268838017143</v>
      </c>
    </row>
    <row r="21" spans="2:16" x14ac:dyDescent="0.25">
      <c r="B21" s="14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16" t="s">
        <v>22</v>
      </c>
      <c r="C23" s="17" t="s">
        <v>26</v>
      </c>
      <c r="D23" s="17"/>
      <c r="E23" s="17"/>
      <c r="F23" s="17"/>
      <c r="G23" s="17"/>
    </row>
    <row r="24" spans="2:16" x14ac:dyDescent="0.25">
      <c r="B24" s="18" t="s">
        <v>23</v>
      </c>
      <c r="C24" s="17" t="s">
        <v>67</v>
      </c>
      <c r="D24" s="17"/>
      <c r="E24" s="17"/>
      <c r="F24" s="17"/>
      <c r="G24" s="17"/>
    </row>
    <row r="25" spans="2:16" x14ac:dyDescent="0.25">
      <c r="B25" s="16" t="s">
        <v>24</v>
      </c>
      <c r="C25" s="17" t="s">
        <v>27</v>
      </c>
      <c r="D25" s="17"/>
      <c r="E25" s="17"/>
      <c r="F25" s="17"/>
      <c r="G25" s="17"/>
    </row>
    <row r="26" spans="2:16" x14ac:dyDescent="0.25">
      <c r="B26" s="18" t="s">
        <v>25</v>
      </c>
      <c r="C26" s="17" t="s">
        <v>28</v>
      </c>
      <c r="D26" s="17"/>
      <c r="E26" s="17"/>
      <c r="F26" s="17"/>
      <c r="G26" s="17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92A-D727-46E6-A6C5-E1CD2310304D}">
  <dimension ref="A1:I18"/>
  <sheetViews>
    <sheetView workbookViewId="0">
      <selection activeCell="C27" sqref="C27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3" t="s">
        <v>32</v>
      </c>
      <c r="B3" s="23"/>
    </row>
    <row r="4" spans="1:9" x14ac:dyDescent="0.25">
      <c r="A4" s="20" t="s">
        <v>33</v>
      </c>
      <c r="B4" s="20">
        <v>0.98461295623458667</v>
      </c>
    </row>
    <row r="5" spans="1:9" x14ac:dyDescent="0.25">
      <c r="A5" s="20" t="s">
        <v>34</v>
      </c>
      <c r="B5" s="20">
        <v>0.96946267358501204</v>
      </c>
    </row>
    <row r="6" spans="1:9" x14ac:dyDescent="0.25">
      <c r="A6" s="20" t="s">
        <v>35</v>
      </c>
      <c r="B6" s="20">
        <v>0.96711364847616688</v>
      </c>
    </row>
    <row r="7" spans="1:9" x14ac:dyDescent="0.25">
      <c r="A7" s="20" t="s">
        <v>36</v>
      </c>
      <c r="B7" s="20">
        <v>1.1649361524586923E-2</v>
      </c>
    </row>
    <row r="8" spans="1:9" ht="15.75" thickBot="1" x14ac:dyDescent="0.3">
      <c r="A8" s="21" t="s">
        <v>37</v>
      </c>
      <c r="B8" s="21">
        <v>15</v>
      </c>
    </row>
    <row r="10" spans="1:9" ht="15.75" thickBot="1" x14ac:dyDescent="0.3">
      <c r="A10" t="s">
        <v>38</v>
      </c>
    </row>
    <row r="11" spans="1:9" x14ac:dyDescent="0.25">
      <c r="A11" s="22"/>
      <c r="B11" s="22" t="s">
        <v>43</v>
      </c>
      <c r="C11" s="22" t="s">
        <v>44</v>
      </c>
      <c r="D11" s="22" t="s">
        <v>45</v>
      </c>
      <c r="E11" s="22" t="s">
        <v>46</v>
      </c>
      <c r="F11" s="22" t="s">
        <v>47</v>
      </c>
    </row>
    <row r="12" spans="1:9" x14ac:dyDescent="0.25">
      <c r="A12" s="20" t="s">
        <v>39</v>
      </c>
      <c r="B12" s="20">
        <v>1</v>
      </c>
      <c r="C12" s="20">
        <v>5.6007692478959349E-2</v>
      </c>
      <c r="D12" s="20">
        <v>5.6007692478959349E-2</v>
      </c>
      <c r="E12" s="20">
        <v>412.70851892323896</v>
      </c>
      <c r="F12" s="20">
        <v>3.117833062485075E-11</v>
      </c>
    </row>
    <row r="13" spans="1:9" x14ac:dyDescent="0.25">
      <c r="A13" s="20" t="s">
        <v>40</v>
      </c>
      <c r="B13" s="20">
        <v>13</v>
      </c>
      <c r="C13" s="20">
        <v>1.76419911109684E-3</v>
      </c>
      <c r="D13" s="20">
        <v>1.3570762393052616E-4</v>
      </c>
      <c r="E13" s="20"/>
      <c r="F13" s="20"/>
    </row>
    <row r="14" spans="1:9" ht="15.75" thickBot="1" x14ac:dyDescent="0.3">
      <c r="A14" s="21" t="s">
        <v>41</v>
      </c>
      <c r="B14" s="21">
        <v>14</v>
      </c>
      <c r="C14" s="21">
        <v>5.777189159005619E-2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48</v>
      </c>
      <c r="C16" s="22" t="s">
        <v>36</v>
      </c>
      <c r="D16" s="22" t="s">
        <v>49</v>
      </c>
      <c r="E16" s="22" t="s">
        <v>50</v>
      </c>
      <c r="F16" s="22" t="s">
        <v>51</v>
      </c>
      <c r="G16" s="22" t="s">
        <v>52</v>
      </c>
      <c r="H16" s="22" t="s">
        <v>53</v>
      </c>
      <c r="I16" s="22" t="s">
        <v>54</v>
      </c>
    </row>
    <row r="17" spans="1:9" x14ac:dyDescent="0.25">
      <c r="A17" s="20" t="s">
        <v>42</v>
      </c>
      <c r="B17" s="20">
        <v>-7.5416576721735087</v>
      </c>
      <c r="C17" s="20">
        <v>0.71614890693229249</v>
      </c>
      <c r="D17" s="20">
        <v>-10.530851334367151</v>
      </c>
      <c r="E17" s="20">
        <v>9.8412705447290807E-8</v>
      </c>
      <c r="F17" s="20">
        <v>-9.0888033240701223</v>
      </c>
      <c r="G17" s="20">
        <v>-5.9945120202768942</v>
      </c>
      <c r="H17" s="20">
        <v>-9.0888033240701223</v>
      </c>
      <c r="I17" s="20">
        <v>-5.9945120202768942</v>
      </c>
    </row>
    <row r="18" spans="1:9" ht="15.75" thickBot="1" x14ac:dyDescent="0.3">
      <c r="A18" s="21" t="s">
        <v>56</v>
      </c>
      <c r="B18" s="21">
        <v>1.6266058877756493</v>
      </c>
      <c r="C18" s="21">
        <v>8.0068302861307117E-2</v>
      </c>
      <c r="D18" s="21">
        <v>20.315228744054021</v>
      </c>
      <c r="E18" s="21">
        <v>3.1178330624850976E-11</v>
      </c>
      <c r="F18" s="21">
        <v>1.4536288358979113</v>
      </c>
      <c r="G18" s="21">
        <v>1.7995829396533873</v>
      </c>
      <c r="H18" s="21">
        <v>1.4536288358979113</v>
      </c>
      <c r="I18" s="21">
        <v>1.7995829396533873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Tabela 6.3</vt:lpstr>
      <vt:lpstr>Resultados do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2019-08-11T14:27:43Z</dcterms:modified>
</cp:coreProperties>
</file>