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"/>
    </mc:Choice>
  </mc:AlternateContent>
  <xr:revisionPtr revIDLastSave="0" documentId="13_ncr:1_{F340266F-B8C8-4A73-98A8-37A33721D075}" xr6:coauthVersionLast="45" xr6:coauthVersionMax="45" xr10:uidLastSave="{00000000-0000-0000-0000-000000000000}"/>
  <bookViews>
    <workbookView xWindow="615" yWindow="180" windowWidth="19680" windowHeight="10920" tabRatio="828" activeTab="6" xr2:uid="{F82D0A06-CCE5-4E58-80CD-4C6DCF6ECEA1}"/>
  </bookViews>
  <sheets>
    <sheet name="Sheet1" sheetId="10" r:id="rId1"/>
    <sheet name="Sheet1 (2)" sheetId="11" r:id="rId2"/>
    <sheet name="Rankings" sheetId="7" r:id="rId3"/>
    <sheet name="Relatório de Respostas 1" sheetId="14" r:id="rId4"/>
    <sheet name="Relatório de Respostas 2" sheetId="15" r:id="rId5"/>
    <sheet name="Aleatórios" sheetId="12" r:id="rId6"/>
    <sheet name="Rankings (2)" sheetId="13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Length" localSheetId="1">'Sheet1 (2)'!$S$5:$S$16</definedName>
    <definedName name="Length">Sheet1!$S$5:$S$16</definedName>
    <definedName name="looklength" localSheetId="1">'Sheet1 (2)'!$F$3:$G$15</definedName>
    <definedName name="looklength">Sheet1!$F$3:$G$15</definedName>
    <definedName name="lookmpg" localSheetId="1">'Sheet1 (2)'!$B$3:$C$15</definedName>
    <definedName name="lookmpg">Sheet1!$B$3:$C$15</definedName>
    <definedName name="lookmph" localSheetId="1">'Sheet1 (2)'!$D$3:$E$15</definedName>
    <definedName name="lookmph">Sheet1!$D$3:$E$15</definedName>
    <definedName name="lookpassengers" localSheetId="1">'Sheet1 (2)'!$D$16:$E$28</definedName>
    <definedName name="lookpassengers">Sheet1!$D$16:$E$28</definedName>
    <definedName name="lookprice" localSheetId="1">'Sheet1 (2)'!$B$16:$C$28</definedName>
    <definedName name="lookprice">Sheet1!$B$16:$C$28</definedName>
    <definedName name="MPG" localSheetId="1">'Sheet1 (2)'!$Q$5:$Q$16</definedName>
    <definedName name="MPG">Sheet1!$Q$5:$Q$16</definedName>
    <definedName name="MPH" localSheetId="1">'Sheet1 (2)'!$R$5:$R$16</definedName>
    <definedName name="MPH">Sheet1!$R$5:$R$16</definedName>
    <definedName name="Passengers" localSheetId="1">'Sheet1 (2)'!$U$5:$U$16</definedName>
    <definedName name="Passengers">Sheet1!$U$5:$U$16</definedName>
    <definedName name="Price" localSheetId="1">'Sheet1 (2)'!$T$5:$T$16</definedName>
    <definedName name="Price">Sheet1!$T$5:$T$16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6" hidden="1">'Rankings (2)'!$J$8:$N$19</definedName>
    <definedName name="solver_adj" localSheetId="0" hidden="1">Sheet1!$K$5:$O$16</definedName>
    <definedName name="solver_adj" localSheetId="1" hidden="1">'Sheet1 (2)'!$K$5:$O$16</definedName>
    <definedName name="solver_cvg" localSheetId="6" hidden="1">0.0001</definedName>
    <definedName name="solver_cvg" localSheetId="0" hidden="1">0.0001</definedName>
    <definedName name="solver_cvg" localSheetId="1" hidden="1">0.0001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eng" localSheetId="6" hidden="1">3</definedName>
    <definedName name="solver_eng" localSheetId="0" hidden="1">3</definedName>
    <definedName name="solver_eng" localSheetId="1" hidden="1">3</definedName>
    <definedName name="solver_est" localSheetId="6" hidden="1">1</definedName>
    <definedName name="solver_est" localSheetId="0" hidden="1">1</definedName>
    <definedName name="solver_est" localSheetId="1" hidden="1">1</definedName>
    <definedName name="solver_itr" localSheetId="6" hidden="1">2147483647</definedName>
    <definedName name="solver_itr" localSheetId="0" hidden="1">2147483647</definedName>
    <definedName name="solver_itr" localSheetId="1" hidden="1">2147483647</definedName>
    <definedName name="solver_lhs1" localSheetId="6" hidden="1">'Rankings (2)'!$J$8:$J$19</definedName>
    <definedName name="solver_lhs1" localSheetId="0" hidden="1">Sheet1!$K$5:$K$16</definedName>
    <definedName name="solver_lhs1" localSheetId="1" hidden="1">'Sheet1 (2)'!$K$5:$K$16</definedName>
    <definedName name="solver_lhs2" localSheetId="6" hidden="1">'Rankings (2)'!$K$8:$K$19</definedName>
    <definedName name="solver_lhs2" localSheetId="0" hidden="1">Sheet1!$L$5:$L$16</definedName>
    <definedName name="solver_lhs2" localSheetId="1" hidden="1">'Sheet1 (2)'!$L$5:$L$16</definedName>
    <definedName name="solver_lhs3" localSheetId="6" hidden="1">'Rankings (2)'!$L$8:$L$19</definedName>
    <definedName name="solver_lhs3" localSheetId="0" hidden="1">Sheet1!$M$5:$M$16</definedName>
    <definedName name="solver_lhs3" localSheetId="1" hidden="1">'Sheet1 (2)'!$M$5:$M$16</definedName>
    <definedName name="solver_lhs4" localSheetId="6" hidden="1">'Rankings (2)'!$M$8:$M$19</definedName>
    <definedName name="solver_lhs4" localSheetId="0" hidden="1">Sheet1!$N$5:$N$16</definedName>
    <definedName name="solver_lhs4" localSheetId="1" hidden="1">'Sheet1 (2)'!$N$5:$N$16</definedName>
    <definedName name="solver_lhs5" localSheetId="6" hidden="1">'Rankings (2)'!$N$8:$N$19</definedName>
    <definedName name="solver_lhs5" localSheetId="0" hidden="1">Sheet1!$O$5:$O$16</definedName>
    <definedName name="solver_lhs5" localSheetId="1" hidden="1">'Sheet1 (2)'!$O$5:$O$16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ni" localSheetId="6" hidden="1">30</definedName>
    <definedName name="solver_mni" localSheetId="0" hidden="1">30</definedName>
    <definedName name="solver_mni" localSheetId="1" hidden="1">30</definedName>
    <definedName name="solver_mrt" localSheetId="6" hidden="1">0.075</definedName>
    <definedName name="solver_mrt" localSheetId="0" hidden="1">0.5</definedName>
    <definedName name="solver_mrt" localSheetId="1" hidden="1">0.5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neg" localSheetId="6" hidden="1">1</definedName>
    <definedName name="solver_neg" localSheetId="0" hidden="1">1</definedName>
    <definedName name="solver_neg" localSheetId="1" hidden="1">1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um" localSheetId="6" hidden="1">5</definedName>
    <definedName name="solver_num" localSheetId="0" hidden="1">5</definedName>
    <definedName name="solver_num" localSheetId="1" hidden="1">5</definedName>
    <definedName name="solver_nwt" localSheetId="6" hidden="1">1</definedName>
    <definedName name="solver_nwt" localSheetId="0" hidden="1">1</definedName>
    <definedName name="solver_nwt" localSheetId="1" hidden="1">1</definedName>
    <definedName name="solver_opt" localSheetId="6" hidden="1">'Rankings (2)'!$D$31</definedName>
    <definedName name="solver_opt" localSheetId="0" hidden="1">Sheet1!$O$27</definedName>
    <definedName name="solver_opt" localSheetId="1" hidden="1">'Sheet1 (2)'!$O$27</definedName>
    <definedName name="solver_pre" localSheetId="6" hidden="1">0.000001</definedName>
    <definedName name="solver_pre" localSheetId="0" hidden="1">0.000001</definedName>
    <definedName name="solver_pre" localSheetId="1" hidden="1">0.000001</definedName>
    <definedName name="solver_rbv" localSheetId="6" hidden="1">1</definedName>
    <definedName name="solver_rbv" localSheetId="0" hidden="1">1</definedName>
    <definedName name="solver_rbv" localSheetId="1" hidden="1">1</definedName>
    <definedName name="solver_rel1" localSheetId="6" hidden="1">6</definedName>
    <definedName name="solver_rel1" localSheetId="0" hidden="1">6</definedName>
    <definedName name="solver_rel1" localSheetId="1" hidden="1">6</definedName>
    <definedName name="solver_rel2" localSheetId="6" hidden="1">6</definedName>
    <definedName name="solver_rel2" localSheetId="0" hidden="1">6</definedName>
    <definedName name="solver_rel2" localSheetId="1" hidden="1">6</definedName>
    <definedName name="solver_rel3" localSheetId="6" hidden="1">6</definedName>
    <definedName name="solver_rel3" localSheetId="0" hidden="1">6</definedName>
    <definedName name="solver_rel3" localSheetId="1" hidden="1">6</definedName>
    <definedName name="solver_rel4" localSheetId="6" hidden="1">6</definedName>
    <definedName name="solver_rel4" localSheetId="0" hidden="1">6</definedName>
    <definedName name="solver_rel4" localSheetId="1" hidden="1">6</definedName>
    <definedName name="solver_rel5" localSheetId="6" hidden="1">6</definedName>
    <definedName name="solver_rel5" localSheetId="0" hidden="1">6</definedName>
    <definedName name="solver_rel5" localSheetId="1" hidden="1">6</definedName>
    <definedName name="solver_rhs1" localSheetId="6" hidden="1">TudoDiferente</definedName>
    <definedName name="solver_rhs1" localSheetId="0" hidden="1">AllDifferent</definedName>
    <definedName name="solver_rhs1" localSheetId="1" hidden="1">TudoDiferente</definedName>
    <definedName name="solver_rhs2" localSheetId="6" hidden="1">TudoDiferente</definedName>
    <definedName name="solver_rhs2" localSheetId="0" hidden="1">AllDifferent</definedName>
    <definedName name="solver_rhs2" localSheetId="1" hidden="1">TudoDiferente</definedName>
    <definedName name="solver_rhs3" localSheetId="6" hidden="1">TudoDiferente</definedName>
    <definedName name="solver_rhs3" localSheetId="0" hidden="1">AllDifferent</definedName>
    <definedName name="solver_rhs3" localSheetId="1" hidden="1">TudoDiferente</definedName>
    <definedName name="solver_rhs4" localSheetId="6" hidden="1">TudoDiferente</definedName>
    <definedName name="solver_rhs4" localSheetId="0" hidden="1">AllDifferent</definedName>
    <definedName name="solver_rhs4" localSheetId="1" hidden="1">TudoDiferente</definedName>
    <definedName name="solver_rhs5" localSheetId="6" hidden="1">TudoDiferente</definedName>
    <definedName name="solver_rhs5" localSheetId="0" hidden="1">AllDifferent</definedName>
    <definedName name="solver_rhs5" localSheetId="1" hidden="1">TudoDiferente</definedName>
    <definedName name="solver_rlx" localSheetId="6" hidden="1">2</definedName>
    <definedName name="solver_rlx" localSheetId="0" hidden="1">2</definedName>
    <definedName name="solver_rlx" localSheetId="1" hidden="1">2</definedName>
    <definedName name="solver_rsd" localSheetId="6" hidden="1">0</definedName>
    <definedName name="solver_rsd" localSheetId="0" hidden="1">0</definedName>
    <definedName name="solver_rsd" localSheetId="1" hidden="1">0</definedName>
    <definedName name="solver_scl" localSheetId="6" hidden="1">1</definedName>
    <definedName name="solver_scl" localSheetId="0" hidden="1">1</definedName>
    <definedName name="solver_scl" localSheetId="1" hidden="1">1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sz" localSheetId="6" hidden="1">100</definedName>
    <definedName name="solver_ssz" localSheetId="0" hidden="1">100</definedName>
    <definedName name="solver_ssz" localSheetId="1" hidden="1">100</definedName>
    <definedName name="solver_tim" localSheetId="6" hidden="1">2147483647</definedName>
    <definedName name="solver_tim" localSheetId="0" hidden="1">2147483647</definedName>
    <definedName name="solver_tim" localSheetId="1" hidden="1">2147483647</definedName>
    <definedName name="solver_tol" localSheetId="6" hidden="1">0.01</definedName>
    <definedName name="solver_tol" localSheetId="0" hidden="1">0.01</definedName>
    <definedName name="solver_tol" localSheetId="1" hidden="1">0.01</definedName>
    <definedName name="solver_typ" localSheetId="6" hidden="1">2</definedName>
    <definedName name="solver_typ" localSheetId="0" hidden="1">2</definedName>
    <definedName name="solver_typ" localSheetId="1" hidden="1">2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er" localSheetId="6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3" l="1"/>
  <c r="T19" i="13" l="1"/>
  <c r="S19" i="13"/>
  <c r="R19" i="13"/>
  <c r="Q19" i="13"/>
  <c r="P19" i="13"/>
  <c r="T18" i="13"/>
  <c r="S18" i="13"/>
  <c r="R18" i="13"/>
  <c r="Q18" i="13"/>
  <c r="P18" i="13"/>
  <c r="T17" i="13"/>
  <c r="S17" i="13"/>
  <c r="R17" i="13"/>
  <c r="Q17" i="13"/>
  <c r="P17" i="13"/>
  <c r="T16" i="13"/>
  <c r="S16" i="13"/>
  <c r="R16" i="13"/>
  <c r="Q16" i="13"/>
  <c r="P16" i="13"/>
  <c r="T15" i="13"/>
  <c r="S15" i="13"/>
  <c r="R15" i="13"/>
  <c r="Q15" i="13"/>
  <c r="P15" i="13"/>
  <c r="T14" i="13"/>
  <c r="S14" i="13"/>
  <c r="R14" i="13"/>
  <c r="Q14" i="13"/>
  <c r="P14" i="13"/>
  <c r="T13" i="13"/>
  <c r="S13" i="13"/>
  <c r="R13" i="13"/>
  <c r="Q13" i="13"/>
  <c r="P13" i="13"/>
  <c r="T12" i="13"/>
  <c r="S12" i="13"/>
  <c r="R12" i="13"/>
  <c r="Q12" i="13"/>
  <c r="P12" i="13"/>
  <c r="T11" i="13"/>
  <c r="S11" i="13"/>
  <c r="R11" i="13"/>
  <c r="Q11" i="13"/>
  <c r="T10" i="13"/>
  <c r="S10" i="13"/>
  <c r="R10" i="13"/>
  <c r="Q10" i="13"/>
  <c r="P10" i="13"/>
  <c r="T9" i="13"/>
  <c r="S9" i="13"/>
  <c r="R9" i="13"/>
  <c r="Q9" i="13"/>
  <c r="P9" i="13"/>
  <c r="T8" i="13"/>
  <c r="S8" i="13"/>
  <c r="R8" i="13"/>
  <c r="Q8" i="13"/>
  <c r="P8" i="13"/>
  <c r="D7" i="12"/>
  <c r="E7" i="12"/>
  <c r="F7" i="12"/>
  <c r="G7" i="12"/>
  <c r="H7" i="12"/>
  <c r="D8" i="12"/>
  <c r="E8" i="12"/>
  <c r="F8" i="12"/>
  <c r="G8" i="12"/>
  <c r="H8" i="12"/>
  <c r="D9" i="12"/>
  <c r="E9" i="12"/>
  <c r="F9" i="12"/>
  <c r="G9" i="12"/>
  <c r="H9" i="12"/>
  <c r="D10" i="12"/>
  <c r="E10" i="12"/>
  <c r="F10" i="12"/>
  <c r="G10" i="12"/>
  <c r="H10" i="12"/>
  <c r="D11" i="12"/>
  <c r="E11" i="12"/>
  <c r="F11" i="12"/>
  <c r="G11" i="12"/>
  <c r="H11" i="12"/>
  <c r="D12" i="12"/>
  <c r="E12" i="12"/>
  <c r="F12" i="12"/>
  <c r="G12" i="12"/>
  <c r="H12" i="12"/>
  <c r="D13" i="12"/>
  <c r="E13" i="12"/>
  <c r="F13" i="12"/>
  <c r="G13" i="12"/>
  <c r="H13" i="12"/>
  <c r="D14" i="12"/>
  <c r="E14" i="12"/>
  <c r="F14" i="12"/>
  <c r="G14" i="12"/>
  <c r="H14" i="12"/>
  <c r="D15" i="12"/>
  <c r="E15" i="12"/>
  <c r="F15" i="12"/>
  <c r="G15" i="12"/>
  <c r="H15" i="12"/>
  <c r="D16" i="12"/>
  <c r="E16" i="12"/>
  <c r="F16" i="12"/>
  <c r="G16" i="12"/>
  <c r="H16" i="12"/>
  <c r="D17" i="12"/>
  <c r="E17" i="12"/>
  <c r="F17" i="12"/>
  <c r="G17" i="12"/>
  <c r="H17" i="12"/>
  <c r="E6" i="12"/>
  <c r="F6" i="12"/>
  <c r="G6" i="12"/>
  <c r="H6" i="12"/>
  <c r="D6" i="12"/>
  <c r="D31" i="7"/>
  <c r="D30" i="7"/>
  <c r="D29" i="7"/>
  <c r="X9" i="7"/>
  <c r="V12" i="7"/>
  <c r="W12" i="7"/>
  <c r="X13" i="7"/>
  <c r="V16" i="7"/>
  <c r="W16" i="7"/>
  <c r="X17" i="7"/>
  <c r="P9" i="7"/>
  <c r="V9" i="7" s="1"/>
  <c r="Q9" i="7"/>
  <c r="R9" i="7"/>
  <c r="W9" i="7" s="1"/>
  <c r="S9" i="7"/>
  <c r="T9" i="7"/>
  <c r="P10" i="7"/>
  <c r="V10" i="7" s="1"/>
  <c r="Q10" i="7"/>
  <c r="R10" i="7"/>
  <c r="W10" i="7" s="1"/>
  <c r="S10" i="7"/>
  <c r="T10" i="7"/>
  <c r="G27" i="7" s="1"/>
  <c r="P11" i="7"/>
  <c r="X11" i="7" s="1"/>
  <c r="Q11" i="7"/>
  <c r="R11" i="7"/>
  <c r="W11" i="7" s="1"/>
  <c r="S11" i="7"/>
  <c r="G26" i="7" s="1"/>
  <c r="T11" i="7"/>
  <c r="H26" i="7" s="1"/>
  <c r="P12" i="7"/>
  <c r="X12" i="7" s="1"/>
  <c r="Q12" i="7"/>
  <c r="R12" i="7"/>
  <c r="S12" i="7"/>
  <c r="T12" i="7"/>
  <c r="P13" i="7"/>
  <c r="V13" i="7" s="1"/>
  <c r="Q13" i="7"/>
  <c r="R13" i="7"/>
  <c r="W13" i="7" s="1"/>
  <c r="S13" i="7"/>
  <c r="T13" i="7"/>
  <c r="P14" i="7"/>
  <c r="V14" i="7" s="1"/>
  <c r="Q14" i="7"/>
  <c r="R14" i="7"/>
  <c r="W14" i="7" s="1"/>
  <c r="S14" i="7"/>
  <c r="T14" i="7"/>
  <c r="P15" i="7"/>
  <c r="V15" i="7" s="1"/>
  <c r="Q15" i="7"/>
  <c r="R15" i="7"/>
  <c r="W15" i="7" s="1"/>
  <c r="S15" i="7"/>
  <c r="T15" i="7"/>
  <c r="P16" i="7"/>
  <c r="X16" i="7" s="1"/>
  <c r="Q16" i="7"/>
  <c r="R16" i="7"/>
  <c r="S16" i="7"/>
  <c r="T16" i="7"/>
  <c r="P17" i="7"/>
  <c r="V17" i="7" s="1"/>
  <c r="Q17" i="7"/>
  <c r="R17" i="7"/>
  <c r="W17" i="7" s="1"/>
  <c r="S17" i="7"/>
  <c r="T17" i="7"/>
  <c r="P18" i="7"/>
  <c r="V18" i="7" s="1"/>
  <c r="Q18" i="7"/>
  <c r="R18" i="7"/>
  <c r="W18" i="7" s="1"/>
  <c r="S18" i="7"/>
  <c r="T18" i="7"/>
  <c r="P19" i="7"/>
  <c r="V19" i="7" s="1"/>
  <c r="Q19" i="7"/>
  <c r="R19" i="7"/>
  <c r="W19" i="7" s="1"/>
  <c r="S19" i="7"/>
  <c r="T19" i="7"/>
  <c r="T8" i="7"/>
  <c r="E27" i="7" s="1"/>
  <c r="S8" i="7"/>
  <c r="E26" i="7" s="1"/>
  <c r="R8" i="7"/>
  <c r="E25" i="7" s="1"/>
  <c r="Q8" i="7"/>
  <c r="F24" i="7" s="1"/>
  <c r="P8" i="7"/>
  <c r="F23" i="7" s="1"/>
  <c r="U2" i="11"/>
  <c r="T2" i="11"/>
  <c r="S2" i="11"/>
  <c r="R2" i="11"/>
  <c r="Q2" i="11"/>
  <c r="U2" i="10"/>
  <c r="T2" i="10"/>
  <c r="S2" i="10"/>
  <c r="R2" i="10"/>
  <c r="Q2" i="10"/>
  <c r="Q5" i="11"/>
  <c r="T16" i="11"/>
  <c r="T14" i="11"/>
  <c r="T12" i="11"/>
  <c r="T10" i="11"/>
  <c r="T8" i="11"/>
  <c r="T6" i="11"/>
  <c r="T15" i="11"/>
  <c r="T13" i="11"/>
  <c r="T11" i="11"/>
  <c r="T7" i="11"/>
  <c r="U5" i="11"/>
  <c r="T5" i="11"/>
  <c r="T9" i="11"/>
  <c r="S16" i="11"/>
  <c r="Q16" i="10"/>
  <c r="Q15" i="10"/>
  <c r="Q14" i="10"/>
  <c r="Q13" i="10"/>
  <c r="Q12" i="10"/>
  <c r="Q11" i="10"/>
  <c r="Q10" i="10"/>
  <c r="Q9" i="10"/>
  <c r="Q8" i="10"/>
  <c r="Q7" i="10"/>
  <c r="Q6" i="10"/>
  <c r="Q5" i="10"/>
  <c r="U16" i="10"/>
  <c r="U15" i="10"/>
  <c r="U14" i="10"/>
  <c r="U13" i="10"/>
  <c r="U12" i="10"/>
  <c r="U11" i="10"/>
  <c r="U10" i="10"/>
  <c r="U9" i="10"/>
  <c r="U8" i="10"/>
  <c r="U7" i="10"/>
  <c r="U6" i="10"/>
  <c r="U5" i="10"/>
  <c r="S16" i="10"/>
  <c r="R16" i="10"/>
  <c r="T16" i="10"/>
  <c r="X17" i="13" l="1"/>
  <c r="W13" i="13"/>
  <c r="W17" i="13"/>
  <c r="W9" i="13"/>
  <c r="X9" i="13"/>
  <c r="X13" i="13"/>
  <c r="W18" i="13"/>
  <c r="X11" i="13"/>
  <c r="W15" i="13"/>
  <c r="X14" i="13"/>
  <c r="W11" i="13"/>
  <c r="W19" i="13"/>
  <c r="W16" i="13"/>
  <c r="H26" i="13"/>
  <c r="X15" i="13"/>
  <c r="X19" i="13"/>
  <c r="W10" i="13"/>
  <c r="X16" i="13"/>
  <c r="G24" i="13"/>
  <c r="X10" i="13"/>
  <c r="F25" i="13"/>
  <c r="X12" i="13"/>
  <c r="W14" i="13"/>
  <c r="G23" i="13"/>
  <c r="F24" i="13"/>
  <c r="G27" i="13"/>
  <c r="E25" i="13"/>
  <c r="W12" i="13"/>
  <c r="X18" i="13"/>
  <c r="E26" i="13"/>
  <c r="H23" i="13"/>
  <c r="D27" i="13"/>
  <c r="H2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E23" i="13"/>
  <c r="D24" i="13"/>
  <c r="H24" i="13"/>
  <c r="G25" i="13"/>
  <c r="F26" i="13"/>
  <c r="E27" i="13"/>
  <c r="W8" i="13"/>
  <c r="F23" i="13"/>
  <c r="E24" i="13"/>
  <c r="D25" i="13"/>
  <c r="H25" i="13"/>
  <c r="G26" i="13"/>
  <c r="F27" i="13"/>
  <c r="D23" i="13"/>
  <c r="X8" i="13"/>
  <c r="D26" i="13"/>
  <c r="K6" i="12"/>
  <c r="M15" i="12"/>
  <c r="L16" i="12"/>
  <c r="N14" i="12"/>
  <c r="K17" i="12"/>
  <c r="L12" i="12"/>
  <c r="N8" i="12"/>
  <c r="K9" i="12"/>
  <c r="M7" i="12"/>
  <c r="L15" i="12"/>
  <c r="M14" i="12"/>
  <c r="K12" i="12"/>
  <c r="M10" i="12"/>
  <c r="L7" i="12"/>
  <c r="M6" i="12"/>
  <c r="M17" i="12"/>
  <c r="K15" i="12"/>
  <c r="L14" i="12"/>
  <c r="M13" i="12"/>
  <c r="K11" i="12"/>
  <c r="L10" i="12"/>
  <c r="M9" i="12"/>
  <c r="K7" i="12"/>
  <c r="K13" i="12"/>
  <c r="M11" i="12"/>
  <c r="L8" i="12"/>
  <c r="K16" i="12"/>
  <c r="L11" i="12"/>
  <c r="K8" i="12"/>
  <c r="L6" i="12"/>
  <c r="L17" i="12"/>
  <c r="M16" i="12"/>
  <c r="K14" i="12"/>
  <c r="L13" i="12"/>
  <c r="M12" i="12"/>
  <c r="K10" i="12"/>
  <c r="L9" i="12"/>
  <c r="M8" i="12"/>
  <c r="N16" i="12"/>
  <c r="N12" i="12"/>
  <c r="N9" i="12"/>
  <c r="N6" i="12"/>
  <c r="J17" i="12"/>
  <c r="J13" i="12"/>
  <c r="J9" i="12"/>
  <c r="N17" i="12"/>
  <c r="N15" i="12"/>
  <c r="N13" i="12"/>
  <c r="N11" i="12"/>
  <c r="N10" i="12"/>
  <c r="N7" i="12"/>
  <c r="J16" i="12"/>
  <c r="J12" i="12"/>
  <c r="J8" i="12"/>
  <c r="J15" i="12"/>
  <c r="J11" i="12"/>
  <c r="J7" i="12"/>
  <c r="J14" i="12"/>
  <c r="J10" i="12"/>
  <c r="J6" i="12"/>
  <c r="V11" i="7"/>
  <c r="H23" i="7"/>
  <c r="D24" i="7"/>
  <c r="E24" i="7"/>
  <c r="H27" i="7"/>
  <c r="H25" i="7"/>
  <c r="X8" i="7"/>
  <c r="X18" i="7"/>
  <c r="X14" i="7"/>
  <c r="X10" i="7"/>
  <c r="G23" i="7"/>
  <c r="H24" i="7"/>
  <c r="G25" i="7"/>
  <c r="X19" i="7"/>
  <c r="X15" i="7"/>
  <c r="E23" i="7"/>
  <c r="G24" i="7"/>
  <c r="D26" i="7"/>
  <c r="F27" i="7"/>
  <c r="F26" i="7"/>
  <c r="F25" i="7"/>
  <c r="W8" i="7"/>
  <c r="D25" i="7"/>
  <c r="V8" i="7"/>
  <c r="D23" i="7"/>
  <c r="D27" i="7"/>
  <c r="V5" i="11"/>
  <c r="W16" i="11"/>
  <c r="W16" i="10"/>
  <c r="V5" i="10"/>
  <c r="X6" i="10"/>
  <c r="V6" i="10"/>
  <c r="X7" i="10"/>
  <c r="V7" i="10"/>
  <c r="X8" i="10"/>
  <c r="V8" i="10"/>
  <c r="V9" i="10"/>
  <c r="X10" i="10"/>
  <c r="V10" i="10"/>
  <c r="X11" i="10"/>
  <c r="V11" i="10"/>
  <c r="V12" i="10"/>
  <c r="X13" i="10"/>
  <c r="V13" i="10"/>
  <c r="V14" i="10"/>
  <c r="X16" i="10"/>
  <c r="V16" i="10"/>
  <c r="U13" i="11"/>
  <c r="U9" i="11"/>
  <c r="Q16" i="11"/>
  <c r="Q12" i="11"/>
  <c r="Q8" i="11"/>
  <c r="R15" i="11"/>
  <c r="R11" i="11"/>
  <c r="R7" i="11"/>
  <c r="S5" i="11"/>
  <c r="S9" i="11"/>
  <c r="S13" i="11"/>
  <c r="Q7" i="11"/>
  <c r="R10" i="11"/>
  <c r="R6" i="11"/>
  <c r="S6" i="11"/>
  <c r="S10" i="11"/>
  <c r="S14" i="11"/>
  <c r="U15" i="11"/>
  <c r="U7" i="11"/>
  <c r="Q10" i="11"/>
  <c r="Q6" i="11"/>
  <c r="R9" i="11"/>
  <c r="S7" i="11"/>
  <c r="S11" i="11"/>
  <c r="U14" i="11"/>
  <c r="U10" i="11"/>
  <c r="U6" i="11"/>
  <c r="Q13" i="11"/>
  <c r="Q9" i="11"/>
  <c r="R16" i="11"/>
  <c r="R12" i="11"/>
  <c r="R8" i="11"/>
  <c r="S12" i="11"/>
  <c r="U16" i="11"/>
  <c r="U12" i="11"/>
  <c r="U8" i="11"/>
  <c r="Q15" i="11"/>
  <c r="Q11" i="11"/>
  <c r="R14" i="11"/>
  <c r="U11" i="11"/>
  <c r="Q14" i="11"/>
  <c r="R13" i="11"/>
  <c r="R5" i="11"/>
  <c r="S15" i="11"/>
  <c r="S8" i="11"/>
  <c r="R11" i="10"/>
  <c r="S6" i="10"/>
  <c r="S10" i="10"/>
  <c r="S14" i="10"/>
  <c r="R9" i="10"/>
  <c r="T6" i="10"/>
  <c r="T10" i="10"/>
  <c r="T14" i="10"/>
  <c r="R7" i="10"/>
  <c r="R6" i="10"/>
  <c r="R13" i="10"/>
  <c r="S7" i="10"/>
  <c r="S11" i="10"/>
  <c r="S15" i="10"/>
  <c r="R12" i="10"/>
  <c r="T7" i="10"/>
  <c r="T11" i="10"/>
  <c r="T15" i="10"/>
  <c r="S5" i="10"/>
  <c r="S13" i="10"/>
  <c r="T13" i="10"/>
  <c r="R8" i="10"/>
  <c r="R15" i="10"/>
  <c r="S8" i="10"/>
  <c r="S12" i="10"/>
  <c r="R5" i="10"/>
  <c r="R14" i="10"/>
  <c r="T8" i="10"/>
  <c r="T12" i="10"/>
  <c r="R10" i="10"/>
  <c r="S9" i="10"/>
  <c r="T5" i="10"/>
  <c r="T9" i="10"/>
  <c r="D30" i="13" l="1"/>
  <c r="D29" i="13"/>
  <c r="W5" i="11"/>
  <c r="W8" i="11"/>
  <c r="W15" i="11"/>
  <c r="V14" i="11"/>
  <c r="X14" i="11"/>
  <c r="V11" i="11"/>
  <c r="X11" i="11"/>
  <c r="V15" i="11"/>
  <c r="X15" i="11"/>
  <c r="W12" i="11"/>
  <c r="X5" i="11"/>
  <c r="V9" i="11"/>
  <c r="X9" i="11"/>
  <c r="V13" i="11"/>
  <c r="X13" i="11"/>
  <c r="W11" i="11"/>
  <c r="W7" i="11"/>
  <c r="V6" i="11"/>
  <c r="X6" i="11"/>
  <c r="V10" i="11"/>
  <c r="X10" i="11"/>
  <c r="W14" i="11"/>
  <c r="W10" i="11"/>
  <c r="W6" i="11"/>
  <c r="V7" i="11"/>
  <c r="X7" i="11"/>
  <c r="W13" i="11"/>
  <c r="W9" i="11"/>
  <c r="V8" i="11"/>
  <c r="X8" i="11"/>
  <c r="V12" i="11"/>
  <c r="X12" i="11"/>
  <c r="X16" i="11"/>
  <c r="V16" i="11"/>
  <c r="W9" i="10"/>
  <c r="X14" i="10"/>
  <c r="X5" i="10"/>
  <c r="W12" i="10"/>
  <c r="W8" i="10"/>
  <c r="X15" i="10"/>
  <c r="W13" i="10"/>
  <c r="W5" i="10"/>
  <c r="X12" i="10"/>
  <c r="W15" i="10"/>
  <c r="V15" i="10"/>
  <c r="W11" i="10"/>
  <c r="W7" i="10"/>
  <c r="X9" i="10"/>
  <c r="W14" i="10"/>
  <c r="W10" i="10"/>
  <c r="W6" i="10"/>
  <c r="D31" i="13" l="1"/>
  <c r="N27" i="11"/>
  <c r="N27" i="10"/>
  <c r="R24" i="10" l="1"/>
  <c r="S23" i="10"/>
  <c r="O23" i="10"/>
  <c r="P22" i="10"/>
  <c r="Q21" i="10"/>
  <c r="R20" i="10"/>
  <c r="Q23" i="10"/>
  <c r="S21" i="10"/>
  <c r="P20" i="10"/>
  <c r="O24" i="10"/>
  <c r="R21" i="10"/>
  <c r="O20" i="10"/>
  <c r="Q20" i="10"/>
  <c r="S20" i="10"/>
  <c r="O21" i="10"/>
  <c r="P21" i="10"/>
  <c r="O22" i="10"/>
  <c r="Q22" i="10"/>
  <c r="R22" i="10"/>
  <c r="S22" i="10"/>
  <c r="P23" i="10"/>
  <c r="R23" i="10"/>
  <c r="P24" i="10"/>
  <c r="Q24" i="10"/>
  <c r="S24" i="10"/>
  <c r="M27" i="10" l="1"/>
  <c r="O27" i="10" s="1"/>
  <c r="R24" i="11"/>
  <c r="S23" i="11"/>
  <c r="O23" i="11"/>
  <c r="P22" i="11"/>
  <c r="Q21" i="11"/>
  <c r="R20" i="11"/>
  <c r="Q24" i="11"/>
  <c r="R23" i="11"/>
  <c r="S22" i="11"/>
  <c r="O22" i="11"/>
  <c r="P21" i="11"/>
  <c r="Q20" i="11"/>
  <c r="P24" i="11"/>
  <c r="Q23" i="11"/>
  <c r="R22" i="11"/>
  <c r="S21" i="11"/>
  <c r="O21" i="11"/>
  <c r="P20" i="11"/>
  <c r="S24" i="11"/>
  <c r="O24" i="11"/>
  <c r="P23" i="11"/>
  <c r="Q22" i="11"/>
  <c r="R21" i="11"/>
  <c r="S20" i="11"/>
  <c r="O20" i="11"/>
  <c r="M27" i="11" l="1"/>
  <c r="O27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<sst xmlns="http://schemas.openxmlformats.org/spreadsheetml/2006/main" count="576" uniqueCount="110">
  <si>
    <t>MPG</t>
  </si>
  <si>
    <t>MPH</t>
  </si>
  <si>
    <t>Length</t>
  </si>
  <si>
    <t>Coded</t>
  </si>
  <si>
    <t>Actual</t>
  </si>
  <si>
    <t>Excluded</t>
  </si>
  <si>
    <t>Price</t>
  </si>
  <si>
    <t>Passengers</t>
  </si>
  <si>
    <t>40 MPG 6  PASS 14 FT</t>
  </si>
  <si>
    <t>14 ft 150 MPH $20</t>
  </si>
  <si>
    <t>40 MPG 150 MPH</t>
  </si>
  <si>
    <t>avgcorr</t>
  </si>
  <si>
    <t>penalties</t>
  </si>
  <si>
    <t>target</t>
  </si>
  <si>
    <t>Média[corr]</t>
  </si>
  <si>
    <t>Penalidades</t>
  </si>
  <si>
    <t>Alvo</t>
  </si>
  <si>
    <t>Microsoft Excel 16.0 Relatório de Respostas</t>
  </si>
  <si>
    <t>Planilha: [04_Product_Profiles_Algoritmo_Genetico.xlsx]Rankings (2)</t>
  </si>
  <si>
    <t>Relatório Criado: 22/11/2019 13:27:03</t>
  </si>
  <si>
    <t>Resultado: O Solver não pode aperfeiçoar a solução atual. Todas as Restrições foram satisfeitas.</t>
  </si>
  <si>
    <t>Mecanismo do Solver</t>
  </si>
  <si>
    <t>Mecanismo: Evolutionary</t>
  </si>
  <si>
    <t>Tempo da Solução: 36,14 Segundos.</t>
  </si>
  <si>
    <t>Iterações: 0 Subproblemas: 12277</t>
  </si>
  <si>
    <t>Opções do Solver</t>
  </si>
  <si>
    <t>Tempo Máx. Ilimitado,  Iterações Ilimitado, Precision 0,000001, Usar Escala Automática</t>
  </si>
  <si>
    <t xml:space="preserve"> Convergência 0,0001, Tamanho da População 100, Propagação Aleatória 0, Taxa de Mutação 0,075, Tempo sem Aperfeiçoamento 30 s, Limites Necessários</t>
  </si>
  <si>
    <t>Subproblemas Máx. Ilimitado, Soluç. Máx. Núm. Inteiro Ilimitado, Tolerância de Número Inteiro 1%, Assumir Não Negativo</t>
  </si>
  <si>
    <t>Célula do Objetivo (Mín.)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</si>
  <si>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</si>
  <si>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</si>
  <si>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</si>
  <si>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</si>
  <si>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</si>
  <si>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</si>
  <si>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</si>
  <si>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NENHUM</t>
  </si>
  <si>
    <t>$D$31</t>
  </si>
  <si>
    <t>Alvo MPG</t>
  </si>
  <si>
    <t>$J$8</t>
  </si>
  <si>
    <t>$K$8</t>
  </si>
  <si>
    <t>$L$8</t>
  </si>
  <si>
    <t>$M$8</t>
  </si>
  <si>
    <t>$N$8</t>
  </si>
  <si>
    <t>$J$9</t>
  </si>
  <si>
    <t>$K$9</t>
  </si>
  <si>
    <t>$L$9</t>
  </si>
  <si>
    <t>$M$9</t>
  </si>
  <si>
    <t>$N$9</t>
  </si>
  <si>
    <t>$J$10</t>
  </si>
  <si>
    <t>$K$10</t>
  </si>
  <si>
    <t>$L$10</t>
  </si>
  <si>
    <t>$M$10</t>
  </si>
  <si>
    <t>$N$10</t>
  </si>
  <si>
    <t>$J$11</t>
  </si>
  <si>
    <t>$K$11</t>
  </si>
  <si>
    <t>$L$11</t>
  </si>
  <si>
    <t>$M$11</t>
  </si>
  <si>
    <t>$N$11</t>
  </si>
  <si>
    <t>$J$12</t>
  </si>
  <si>
    <t>$K$12</t>
  </si>
  <si>
    <t>$L$12</t>
  </si>
  <si>
    <t>$M$12</t>
  </si>
  <si>
    <t>$N$12</t>
  </si>
  <si>
    <t>$J$13</t>
  </si>
  <si>
    <t>$K$13</t>
  </si>
  <si>
    <t>$L$13</t>
  </si>
  <si>
    <t>$M$13</t>
  </si>
  <si>
    <t>$N$13</t>
  </si>
  <si>
    <t>$J$14</t>
  </si>
  <si>
    <t>$K$14</t>
  </si>
  <si>
    <t>$L$14</t>
  </si>
  <si>
    <t>$M$14</t>
  </si>
  <si>
    <t>$N$14</t>
  </si>
  <si>
    <t>$J$15</t>
  </si>
  <si>
    <t>$K$15</t>
  </si>
  <si>
    <t>$L$15</t>
  </si>
  <si>
    <t>$M$15</t>
  </si>
  <si>
    <t>$N$15</t>
  </si>
  <si>
    <t>$J$16</t>
  </si>
  <si>
    <t>$K$16</t>
  </si>
  <si>
    <t>$L$16</t>
  </si>
  <si>
    <t>$M$16</t>
  </si>
  <si>
    <t>$N$16</t>
  </si>
  <si>
    <t>$J$17</t>
  </si>
  <si>
    <t>$K$17</t>
  </si>
  <si>
    <t>$L$17</t>
  </si>
  <si>
    <t>$M$17</t>
  </si>
  <si>
    <t>$N$17</t>
  </si>
  <si>
    <t>$J$18</t>
  </si>
  <si>
    <t>$K$18</t>
  </si>
  <si>
    <t>$L$18</t>
  </si>
  <si>
    <t>$M$18</t>
  </si>
  <si>
    <t>$N$18</t>
  </si>
  <si>
    <t>$J$19</t>
  </si>
  <si>
    <t>$K$19</t>
  </si>
  <si>
    <t>$L$19</t>
  </si>
  <si>
    <t>$M$19</t>
  </si>
  <si>
    <t>$N$19</t>
  </si>
  <si>
    <t>$J$8:$J$19=TudoDif</t>
  </si>
  <si>
    <t>TudoDif</t>
  </si>
  <si>
    <t>$K$8:$K$19=TudoDif</t>
  </si>
  <si>
    <t>$L$8:$L$19=TudoDif</t>
  </si>
  <si>
    <t>$M$8:$M$19=TudoDif</t>
  </si>
  <si>
    <t>$N$8:$N$19=TudoDif</t>
  </si>
  <si>
    <t>Relatório Criado: 22/11/2019 13:28:33</t>
  </si>
  <si>
    <t>Resultado: O Solver fez uma convergência para a solução atual. Todas as Restrições foram satisfeitas.</t>
  </si>
  <si>
    <t>Tempo da Solução: 36,281 Segundos.</t>
  </si>
  <si>
    <t>Iterações: 0 Subproblemas: 11705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</si>
</sst>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1" fillId="4" borderId="0" xfId="0" applyFont="1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1" fillId="5" borderId="2" xfId="0" applyFont="1" applyFill="1" applyBorder="1" applyAlignment="1">
      <alignment horizontal="center"/>
    </xf>
    <xf numFmtId="0" fontId="0" fillId="6" borderId="0" xfId="0" applyFill="1"/>
    <xf numFmtId="0" fontId="0" fillId="6" borderId="3" xfId="0" applyFill="1" applyBorder="1"/>
    <xf numFmtId="0" fontId="1" fillId="7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237672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C42098-3060-494C-9D07-53E04EF4CD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352424</xdr:colOff>
      <xdr:row>1</xdr:row>
      <xdr:rowOff>19050</xdr:rowOff>
    </xdr:from>
    <xdr:ext cx="65341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125A96-3CEE-411C-ADEA-01FD6B9CA31F}"/>
            </a:ext>
          </a:extLst>
        </xdr:cNvPr>
        <xdr:cNvSpPr/>
      </xdr:nvSpPr>
      <xdr:spPr>
        <a:xfrm>
          <a:off x="1362074" y="123825"/>
          <a:ext cx="65341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Avaliação d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 julgamento dos consumidores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57F48C-E3F0-4BF9-B752-4BDCC0369E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352424</xdr:colOff>
      <xdr:row>1</xdr:row>
      <xdr:rowOff>19050</xdr:rowOff>
    </xdr:from>
    <xdr:ext cx="65341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E01741D-3278-4D48-97FC-0B599D926E22}"/>
            </a:ext>
          </a:extLst>
        </xdr:cNvPr>
        <xdr:cNvSpPr/>
      </xdr:nvSpPr>
      <xdr:spPr>
        <a:xfrm>
          <a:off x="1971674" y="123825"/>
          <a:ext cx="65341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Valores aleatórios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237672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D127B5-DE05-41B9-B44A-61EFEF22F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352424</xdr:colOff>
      <xdr:row>1</xdr:row>
      <xdr:rowOff>19050</xdr:rowOff>
    </xdr:from>
    <xdr:ext cx="65341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E8C77ED-CE97-470F-8CFA-9F60670D4199}"/>
            </a:ext>
          </a:extLst>
        </xdr:cNvPr>
        <xdr:cNvSpPr/>
      </xdr:nvSpPr>
      <xdr:spPr>
        <a:xfrm>
          <a:off x="1971674" y="123825"/>
          <a:ext cx="65341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Avaliação d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 julgamento dos consumidores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EE54-8A80-4222-BE61-F0B915333628}">
  <sheetPr codeName="Planilha1"/>
  <dimension ref="B2:X28"/>
  <sheetViews>
    <sheetView topLeftCell="B1" workbookViewId="0">
      <selection activeCell="S6" sqref="S6"/>
    </sheetView>
  </sheetViews>
  <sheetFormatPr defaultRowHeight="15" x14ac:dyDescent="0.25"/>
  <cols>
    <col min="1" max="11" width="9.140625" style="7"/>
    <col min="12" max="12" width="5" style="7" customWidth="1"/>
    <col min="13" max="13" width="9.140625" style="7"/>
    <col min="14" max="14" width="10.7109375" style="7" customWidth="1"/>
    <col min="15" max="15" width="11.7109375" style="7" customWidth="1"/>
    <col min="16" max="17" width="9.140625" style="7"/>
    <col min="18" max="19" width="7.7109375" style="7" customWidth="1"/>
    <col min="20" max="20" width="6.28515625" style="7" customWidth="1"/>
    <col min="21" max="21" width="9.140625" style="7"/>
    <col min="22" max="22" width="12.85546875" style="7" customWidth="1"/>
    <col min="23" max="16384" width="9.140625" style="7"/>
  </cols>
  <sheetData>
    <row r="2" spans="2:24" x14ac:dyDescent="0.25">
      <c r="Q2" s="7" t="str">
        <f>"look"&amp;Q4</f>
        <v>lookMPG</v>
      </c>
      <c r="R2" s="7" t="str">
        <f t="shared" ref="R2:U2" si="0">"look"&amp;R4</f>
        <v>lookMPH</v>
      </c>
      <c r="S2" s="7" t="str">
        <f t="shared" si="0"/>
        <v>lookLength</v>
      </c>
      <c r="T2" s="7" t="str">
        <f t="shared" si="0"/>
        <v>lookPrice</v>
      </c>
      <c r="U2" s="7" t="str">
        <f t="shared" si="0"/>
        <v>lookPassengers</v>
      </c>
    </row>
    <row r="3" spans="2:24" x14ac:dyDescent="0.25">
      <c r="C3" s="7" t="s">
        <v>0</v>
      </c>
      <c r="E3" s="7" t="s">
        <v>1</v>
      </c>
      <c r="G3" s="7" t="s">
        <v>2</v>
      </c>
      <c r="K3" s="7" t="s">
        <v>3</v>
      </c>
      <c r="Q3" s="7" t="s">
        <v>4</v>
      </c>
      <c r="V3" s="7" t="s">
        <v>5</v>
      </c>
      <c r="W3" s="7" t="s">
        <v>5</v>
      </c>
      <c r="X3" s="7" t="s">
        <v>5</v>
      </c>
    </row>
    <row r="4" spans="2:24" ht="30" x14ac:dyDescent="0.25">
      <c r="B4" s="7">
        <v>1</v>
      </c>
      <c r="C4" s="7">
        <v>20</v>
      </c>
      <c r="D4" s="7">
        <v>1</v>
      </c>
      <c r="E4" s="7">
        <v>100</v>
      </c>
      <c r="F4" s="7">
        <v>1</v>
      </c>
      <c r="G4" s="7">
        <v>12</v>
      </c>
      <c r="K4" s="7" t="s">
        <v>0</v>
      </c>
      <c r="L4" s="7" t="s">
        <v>1</v>
      </c>
      <c r="M4" s="7" t="s">
        <v>2</v>
      </c>
      <c r="N4" s="7" t="s">
        <v>6</v>
      </c>
      <c r="O4" s="7" t="s">
        <v>7</v>
      </c>
      <c r="Q4" s="7" t="s">
        <v>0</v>
      </c>
      <c r="R4" s="7" t="s">
        <v>1</v>
      </c>
      <c r="S4" s="7" t="s">
        <v>2</v>
      </c>
      <c r="T4" s="7" t="s">
        <v>6</v>
      </c>
      <c r="U4" s="7" t="s">
        <v>7</v>
      </c>
      <c r="V4" s="8" t="s">
        <v>8</v>
      </c>
      <c r="W4" s="8" t="s">
        <v>9</v>
      </c>
      <c r="X4" s="8" t="s">
        <v>10</v>
      </c>
    </row>
    <row r="5" spans="2:24" x14ac:dyDescent="0.25">
      <c r="B5" s="7">
        <v>2</v>
      </c>
      <c r="C5" s="7">
        <v>20</v>
      </c>
      <c r="D5" s="7">
        <v>2</v>
      </c>
      <c r="E5" s="7">
        <v>100</v>
      </c>
      <c r="F5" s="7">
        <v>2</v>
      </c>
      <c r="G5" s="7">
        <v>12</v>
      </c>
      <c r="K5" s="9">
        <v>7</v>
      </c>
      <c r="L5" s="9">
        <v>1</v>
      </c>
      <c r="M5" s="9">
        <v>8</v>
      </c>
      <c r="N5" s="9">
        <v>4</v>
      </c>
      <c r="O5" s="9">
        <v>6</v>
      </c>
      <c r="Q5" s="7">
        <f ca="1">VLOOKUP(K5,INDIRECT(Q$2),2,FALSE)</f>
        <v>40</v>
      </c>
      <c r="R5" s="7">
        <f t="shared" ref="R5:U16" ca="1" si="1">VLOOKUP(L5,INDIRECT(R$2),2,FALSE)</f>
        <v>100</v>
      </c>
      <c r="S5" s="7">
        <f t="shared" ca="1" si="1"/>
        <v>14</v>
      </c>
      <c r="T5" s="7">
        <f t="shared" ca="1" si="1"/>
        <v>25</v>
      </c>
      <c r="U5" s="7">
        <f t="shared" ca="1" si="1"/>
        <v>5</v>
      </c>
      <c r="V5" s="7">
        <f ca="1">COUNTIFS(Q5,40,U5,6,S5,14)</f>
        <v>0</v>
      </c>
      <c r="W5" s="7">
        <f ca="1">COUNTIFS(S5,14,R5,150,T5,20)</f>
        <v>0</v>
      </c>
      <c r="X5" s="7">
        <f ca="1">COUNTIFS(Q5,40,R5,150)</f>
        <v>0</v>
      </c>
    </row>
    <row r="6" spans="2:24" x14ac:dyDescent="0.25">
      <c r="B6" s="7">
        <v>3</v>
      </c>
      <c r="C6" s="7">
        <v>20</v>
      </c>
      <c r="D6" s="7">
        <v>3</v>
      </c>
      <c r="E6" s="7">
        <v>100</v>
      </c>
      <c r="F6" s="7">
        <v>3</v>
      </c>
      <c r="G6" s="7">
        <v>12</v>
      </c>
      <c r="K6" s="9">
        <v>2</v>
      </c>
      <c r="L6" s="9">
        <v>10</v>
      </c>
      <c r="M6" s="9">
        <v>9</v>
      </c>
      <c r="N6" s="9">
        <v>12</v>
      </c>
      <c r="O6" s="9">
        <v>9</v>
      </c>
      <c r="Q6" s="7">
        <f t="shared" ref="Q6:Q16" ca="1" si="2">VLOOKUP(K6,INDIRECT(Q$2),2,FALSE)</f>
        <v>20</v>
      </c>
      <c r="R6" s="7">
        <f t="shared" ca="1" si="1"/>
        <v>150</v>
      </c>
      <c r="S6" s="7">
        <f t="shared" ca="1" si="1"/>
        <v>14</v>
      </c>
      <c r="T6" s="7">
        <f t="shared" ca="1" si="1"/>
        <v>30</v>
      </c>
      <c r="U6" s="7">
        <f t="shared" ca="1" si="1"/>
        <v>6</v>
      </c>
      <c r="V6" s="7">
        <f t="shared" ref="V6:V16" ca="1" si="3">COUNTIFS(Q6,40,U6,6,S6,14)</f>
        <v>0</v>
      </c>
      <c r="W6" s="7">
        <f t="shared" ref="W6:W16" ca="1" si="4">COUNTIFS(S6,14,R6,150,T6,20)</f>
        <v>0</v>
      </c>
      <c r="X6" s="7">
        <f t="shared" ref="X6:X16" ca="1" si="5">COUNTIFS(Q6,40,R6,150)</f>
        <v>0</v>
      </c>
    </row>
    <row r="7" spans="2:24" x14ac:dyDescent="0.25">
      <c r="B7" s="7">
        <v>4</v>
      </c>
      <c r="C7" s="7">
        <v>20</v>
      </c>
      <c r="D7" s="7">
        <v>4</v>
      </c>
      <c r="E7" s="7">
        <v>100</v>
      </c>
      <c r="F7" s="7">
        <v>4</v>
      </c>
      <c r="G7" s="7">
        <v>12</v>
      </c>
      <c r="K7" s="9">
        <v>1</v>
      </c>
      <c r="L7" s="9">
        <v>12</v>
      </c>
      <c r="M7" s="9">
        <v>2</v>
      </c>
      <c r="N7" s="9">
        <v>10</v>
      </c>
      <c r="O7" s="9">
        <v>7</v>
      </c>
      <c r="Q7" s="7">
        <f t="shared" ca="1" si="2"/>
        <v>20</v>
      </c>
      <c r="R7" s="7">
        <f t="shared" ca="1" si="1"/>
        <v>150</v>
      </c>
      <c r="S7" s="7">
        <f t="shared" ca="1" si="1"/>
        <v>12</v>
      </c>
      <c r="T7" s="7">
        <f t="shared" ca="1" si="1"/>
        <v>30</v>
      </c>
      <c r="U7" s="7">
        <f t="shared" ca="1" si="1"/>
        <v>5</v>
      </c>
      <c r="V7" s="7">
        <f t="shared" ca="1" si="3"/>
        <v>0</v>
      </c>
      <c r="W7" s="7">
        <f t="shared" ca="1" si="4"/>
        <v>0</v>
      </c>
      <c r="X7" s="7">
        <f t="shared" ca="1" si="5"/>
        <v>0</v>
      </c>
    </row>
    <row r="8" spans="2:24" x14ac:dyDescent="0.25">
      <c r="B8" s="7">
        <v>5</v>
      </c>
      <c r="C8" s="7">
        <v>20</v>
      </c>
      <c r="D8" s="7">
        <v>5</v>
      </c>
      <c r="E8" s="7">
        <v>100</v>
      </c>
      <c r="F8" s="7">
        <v>5</v>
      </c>
      <c r="G8" s="7">
        <v>12</v>
      </c>
      <c r="K8" s="9">
        <v>3</v>
      </c>
      <c r="L8" s="9">
        <v>7</v>
      </c>
      <c r="M8" s="9">
        <v>4</v>
      </c>
      <c r="N8" s="9">
        <v>5</v>
      </c>
      <c r="O8" s="9">
        <v>2</v>
      </c>
      <c r="Q8" s="7">
        <f t="shared" ca="1" si="2"/>
        <v>20</v>
      </c>
      <c r="R8" s="7">
        <f t="shared" ca="1" si="1"/>
        <v>150</v>
      </c>
      <c r="S8" s="7">
        <f t="shared" ca="1" si="1"/>
        <v>12</v>
      </c>
      <c r="T8" s="7">
        <f t="shared" ca="1" si="1"/>
        <v>25</v>
      </c>
      <c r="U8" s="7">
        <f t="shared" ca="1" si="1"/>
        <v>4</v>
      </c>
      <c r="V8" s="7">
        <f t="shared" ca="1" si="3"/>
        <v>0</v>
      </c>
      <c r="W8" s="7">
        <f t="shared" ca="1" si="4"/>
        <v>0</v>
      </c>
      <c r="X8" s="7">
        <f t="shared" ca="1" si="5"/>
        <v>0</v>
      </c>
    </row>
    <row r="9" spans="2:24" x14ac:dyDescent="0.25">
      <c r="B9" s="7">
        <v>6</v>
      </c>
      <c r="C9" s="7">
        <v>20</v>
      </c>
      <c r="D9" s="7">
        <v>6</v>
      </c>
      <c r="E9" s="7">
        <v>100</v>
      </c>
      <c r="F9" s="7">
        <v>6</v>
      </c>
      <c r="G9" s="7">
        <v>12</v>
      </c>
      <c r="K9" s="9">
        <v>9</v>
      </c>
      <c r="L9" s="9">
        <v>3</v>
      </c>
      <c r="M9" s="9">
        <v>11</v>
      </c>
      <c r="N9" s="9">
        <v>1</v>
      </c>
      <c r="O9" s="9">
        <v>1</v>
      </c>
      <c r="Q9" s="7">
        <f t="shared" ca="1" si="2"/>
        <v>40</v>
      </c>
      <c r="R9" s="7">
        <f t="shared" ca="1" si="1"/>
        <v>100</v>
      </c>
      <c r="S9" s="7">
        <f t="shared" ca="1" si="1"/>
        <v>14</v>
      </c>
      <c r="T9" s="7">
        <f t="shared" ca="1" si="1"/>
        <v>25</v>
      </c>
      <c r="U9" s="7">
        <f t="shared" ca="1" si="1"/>
        <v>4</v>
      </c>
      <c r="V9" s="7">
        <f t="shared" ca="1" si="3"/>
        <v>0</v>
      </c>
      <c r="W9" s="7">
        <f t="shared" ca="1" si="4"/>
        <v>0</v>
      </c>
      <c r="X9" s="7">
        <f t="shared" ca="1" si="5"/>
        <v>0</v>
      </c>
    </row>
    <row r="10" spans="2:24" x14ac:dyDescent="0.25">
      <c r="B10" s="7">
        <v>7</v>
      </c>
      <c r="C10" s="7">
        <v>40</v>
      </c>
      <c r="D10" s="7">
        <v>7</v>
      </c>
      <c r="E10" s="7">
        <v>150</v>
      </c>
      <c r="F10" s="7">
        <v>7</v>
      </c>
      <c r="G10" s="7">
        <v>14</v>
      </c>
      <c r="K10" s="9">
        <v>5</v>
      </c>
      <c r="L10" s="9">
        <v>11</v>
      </c>
      <c r="M10" s="9">
        <v>10</v>
      </c>
      <c r="N10" s="9">
        <v>2</v>
      </c>
      <c r="O10" s="9">
        <v>11</v>
      </c>
      <c r="Q10" s="7">
        <f t="shared" ca="1" si="2"/>
        <v>20</v>
      </c>
      <c r="R10" s="7">
        <f t="shared" ca="1" si="1"/>
        <v>150</v>
      </c>
      <c r="S10" s="7">
        <f t="shared" ca="1" si="1"/>
        <v>14</v>
      </c>
      <c r="T10" s="7">
        <f t="shared" ca="1" si="1"/>
        <v>25</v>
      </c>
      <c r="U10" s="7">
        <f t="shared" ca="1" si="1"/>
        <v>6</v>
      </c>
      <c r="V10" s="7">
        <f t="shared" ca="1" si="3"/>
        <v>0</v>
      </c>
      <c r="W10" s="7">
        <f t="shared" ca="1" si="4"/>
        <v>0</v>
      </c>
      <c r="X10" s="7">
        <f t="shared" ca="1" si="5"/>
        <v>0</v>
      </c>
    </row>
    <row r="11" spans="2:24" x14ac:dyDescent="0.25">
      <c r="B11" s="7">
        <v>8</v>
      </c>
      <c r="C11" s="7">
        <v>40</v>
      </c>
      <c r="D11" s="7">
        <v>8</v>
      </c>
      <c r="E11" s="7">
        <v>150</v>
      </c>
      <c r="F11" s="7">
        <v>8</v>
      </c>
      <c r="G11" s="7">
        <v>14</v>
      </c>
      <c r="K11" s="9">
        <v>6</v>
      </c>
      <c r="L11" s="9">
        <v>9</v>
      </c>
      <c r="M11" s="9">
        <v>7</v>
      </c>
      <c r="N11" s="9">
        <v>7</v>
      </c>
      <c r="O11" s="9">
        <v>3</v>
      </c>
      <c r="Q11" s="7">
        <f t="shared" ca="1" si="2"/>
        <v>20</v>
      </c>
      <c r="R11" s="7">
        <f t="shared" ca="1" si="1"/>
        <v>150</v>
      </c>
      <c r="S11" s="7">
        <f t="shared" ca="1" si="1"/>
        <v>14</v>
      </c>
      <c r="T11" s="7">
        <f t="shared" ca="1" si="1"/>
        <v>30</v>
      </c>
      <c r="U11" s="7">
        <f t="shared" ca="1" si="1"/>
        <v>4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</row>
    <row r="12" spans="2:24" x14ac:dyDescent="0.25">
      <c r="B12" s="7">
        <v>9</v>
      </c>
      <c r="C12" s="7">
        <v>40</v>
      </c>
      <c r="D12" s="7">
        <v>9</v>
      </c>
      <c r="E12" s="7">
        <v>150</v>
      </c>
      <c r="F12" s="7">
        <v>9</v>
      </c>
      <c r="G12" s="7">
        <v>14</v>
      </c>
      <c r="K12" s="9">
        <v>10</v>
      </c>
      <c r="L12" s="9">
        <v>5</v>
      </c>
      <c r="M12" s="9">
        <v>6</v>
      </c>
      <c r="N12" s="9">
        <v>11</v>
      </c>
      <c r="O12" s="9">
        <v>4</v>
      </c>
      <c r="Q12" s="7">
        <f t="shared" ca="1" si="2"/>
        <v>40</v>
      </c>
      <c r="R12" s="7">
        <f t="shared" ca="1" si="1"/>
        <v>100</v>
      </c>
      <c r="S12" s="7">
        <f t="shared" ca="1" si="1"/>
        <v>12</v>
      </c>
      <c r="T12" s="7">
        <f t="shared" ca="1" si="1"/>
        <v>30</v>
      </c>
      <c r="U12" s="7">
        <f t="shared" ca="1" si="1"/>
        <v>4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</row>
    <row r="13" spans="2:24" x14ac:dyDescent="0.25">
      <c r="B13" s="7">
        <v>10</v>
      </c>
      <c r="C13" s="7">
        <v>40</v>
      </c>
      <c r="D13" s="7">
        <v>10</v>
      </c>
      <c r="E13" s="7">
        <v>150</v>
      </c>
      <c r="F13" s="7">
        <v>10</v>
      </c>
      <c r="G13" s="7">
        <v>14</v>
      </c>
      <c r="K13" s="9">
        <v>4</v>
      </c>
      <c r="L13" s="9">
        <v>8</v>
      </c>
      <c r="M13" s="9">
        <v>3</v>
      </c>
      <c r="N13" s="9">
        <v>6</v>
      </c>
      <c r="O13" s="9">
        <v>5</v>
      </c>
      <c r="Q13" s="7">
        <f t="shared" ca="1" si="2"/>
        <v>20</v>
      </c>
      <c r="R13" s="7">
        <f t="shared" ca="1" si="1"/>
        <v>150</v>
      </c>
      <c r="S13" s="7">
        <f t="shared" ca="1" si="1"/>
        <v>12</v>
      </c>
      <c r="T13" s="7">
        <f t="shared" ca="1" si="1"/>
        <v>25</v>
      </c>
      <c r="U13" s="7">
        <f t="shared" ca="1" si="1"/>
        <v>5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</row>
    <row r="14" spans="2:24" x14ac:dyDescent="0.25">
      <c r="B14" s="7">
        <v>11</v>
      </c>
      <c r="C14" s="7">
        <v>40</v>
      </c>
      <c r="D14" s="7">
        <v>11</v>
      </c>
      <c r="E14" s="7">
        <v>150</v>
      </c>
      <c r="F14" s="7">
        <v>11</v>
      </c>
      <c r="G14" s="7">
        <v>14</v>
      </c>
      <c r="K14" s="9">
        <v>12</v>
      </c>
      <c r="L14" s="9">
        <v>6</v>
      </c>
      <c r="M14" s="9">
        <v>12</v>
      </c>
      <c r="N14" s="9">
        <v>8</v>
      </c>
      <c r="O14" s="9">
        <v>8</v>
      </c>
      <c r="Q14" s="7">
        <f t="shared" ca="1" si="2"/>
        <v>40</v>
      </c>
      <c r="R14" s="7">
        <f t="shared" ca="1" si="1"/>
        <v>100</v>
      </c>
      <c r="S14" s="7">
        <f t="shared" ca="1" si="1"/>
        <v>14</v>
      </c>
      <c r="T14" s="7">
        <f t="shared" ca="1" si="1"/>
        <v>30</v>
      </c>
      <c r="U14" s="7">
        <f t="shared" ca="1" si="1"/>
        <v>5</v>
      </c>
      <c r="V14" s="7">
        <f t="shared" ca="1" si="3"/>
        <v>0</v>
      </c>
      <c r="W14" s="7">
        <f t="shared" ca="1" si="4"/>
        <v>0</v>
      </c>
      <c r="X14" s="7">
        <f t="shared" ca="1" si="5"/>
        <v>0</v>
      </c>
    </row>
    <row r="15" spans="2:24" x14ac:dyDescent="0.25">
      <c r="B15" s="7">
        <v>12</v>
      </c>
      <c r="C15" s="7">
        <v>40</v>
      </c>
      <c r="D15" s="7">
        <v>12</v>
      </c>
      <c r="E15" s="7">
        <v>150</v>
      </c>
      <c r="F15" s="7">
        <v>12</v>
      </c>
      <c r="G15" s="7">
        <v>14</v>
      </c>
      <c r="K15" s="9">
        <v>8</v>
      </c>
      <c r="L15" s="9">
        <v>2</v>
      </c>
      <c r="M15" s="9">
        <v>1</v>
      </c>
      <c r="N15" s="9">
        <v>3</v>
      </c>
      <c r="O15" s="9">
        <v>12</v>
      </c>
      <c r="Q15" s="7">
        <f t="shared" ca="1" si="2"/>
        <v>40</v>
      </c>
      <c r="R15" s="7">
        <f t="shared" ca="1" si="1"/>
        <v>100</v>
      </c>
      <c r="S15" s="7">
        <f t="shared" ca="1" si="1"/>
        <v>12</v>
      </c>
      <c r="T15" s="7">
        <f t="shared" ca="1" si="1"/>
        <v>25</v>
      </c>
      <c r="U15" s="7">
        <f t="shared" ca="1" si="1"/>
        <v>6</v>
      </c>
      <c r="V15" s="7">
        <f t="shared" ca="1" si="3"/>
        <v>0</v>
      </c>
      <c r="W15" s="7">
        <f t="shared" ca="1" si="4"/>
        <v>0</v>
      </c>
      <c r="X15" s="7">
        <f t="shared" ca="1" si="5"/>
        <v>0</v>
      </c>
    </row>
    <row r="16" spans="2:24" x14ac:dyDescent="0.25">
      <c r="C16" s="7" t="s">
        <v>6</v>
      </c>
      <c r="E16" s="7" t="s">
        <v>7</v>
      </c>
      <c r="K16" s="9">
        <v>11</v>
      </c>
      <c r="L16" s="9">
        <v>4</v>
      </c>
      <c r="M16" s="9">
        <v>5</v>
      </c>
      <c r="N16" s="9">
        <v>9</v>
      </c>
      <c r="O16" s="9">
        <v>10</v>
      </c>
      <c r="Q16" s="7">
        <f t="shared" ca="1" si="2"/>
        <v>40</v>
      </c>
      <c r="R16" s="7">
        <f t="shared" ca="1" si="1"/>
        <v>100</v>
      </c>
      <c r="S16" s="7">
        <f t="shared" ca="1" si="1"/>
        <v>12</v>
      </c>
      <c r="T16" s="7">
        <f t="shared" ca="1" si="1"/>
        <v>30</v>
      </c>
      <c r="U16" s="7">
        <f t="shared" ca="1" si="1"/>
        <v>6</v>
      </c>
      <c r="V16" s="7">
        <f t="shared" ca="1" si="3"/>
        <v>0</v>
      </c>
      <c r="W16" s="7">
        <f t="shared" ca="1" si="4"/>
        <v>0</v>
      </c>
      <c r="X16" s="7">
        <f t="shared" ca="1" si="5"/>
        <v>0</v>
      </c>
    </row>
    <row r="17" spans="2:19" x14ac:dyDescent="0.25">
      <c r="B17" s="7">
        <v>1</v>
      </c>
      <c r="C17" s="7">
        <v>25</v>
      </c>
      <c r="D17" s="7">
        <v>1</v>
      </c>
      <c r="E17" s="7">
        <v>4</v>
      </c>
    </row>
    <row r="18" spans="2:19" x14ac:dyDescent="0.25">
      <c r="B18" s="7">
        <v>2</v>
      </c>
      <c r="C18" s="7">
        <v>25</v>
      </c>
      <c r="D18" s="7">
        <v>2</v>
      </c>
      <c r="E18" s="7">
        <v>4</v>
      </c>
    </row>
    <row r="19" spans="2:19" x14ac:dyDescent="0.25">
      <c r="B19" s="7">
        <v>3</v>
      </c>
      <c r="C19" s="7">
        <v>25</v>
      </c>
      <c r="D19" s="7">
        <v>3</v>
      </c>
      <c r="E19" s="7">
        <v>4</v>
      </c>
      <c r="O19" s="7" t="s">
        <v>0</v>
      </c>
      <c r="P19" s="7" t="s">
        <v>1</v>
      </c>
      <c r="Q19" s="7" t="s">
        <v>2</v>
      </c>
      <c r="R19" s="7" t="s">
        <v>6</v>
      </c>
      <c r="S19" s="7" t="s">
        <v>7</v>
      </c>
    </row>
    <row r="20" spans="2:19" x14ac:dyDescent="0.25">
      <c r="B20" s="7">
        <v>4</v>
      </c>
      <c r="C20" s="7">
        <v>25</v>
      </c>
      <c r="D20" s="7">
        <v>4</v>
      </c>
      <c r="E20" s="7">
        <v>4</v>
      </c>
      <c r="N20" s="7" t="s">
        <v>0</v>
      </c>
      <c r="O20" s="7">
        <f ca="1">ABS(CORREL(INDIRECT(O$19),INDIRECT($N20)))</f>
        <v>1</v>
      </c>
      <c r="P20" s="7">
        <f t="shared" ref="P20:S24" ca="1" si="6">ABS(CORREL(INDIRECT(P$19),INDIRECT($N20)))</f>
        <v>1</v>
      </c>
      <c r="Q20" s="7">
        <f t="shared" ca="1" si="6"/>
        <v>0</v>
      </c>
      <c r="R20" s="7">
        <f t="shared" ca="1" si="6"/>
        <v>0</v>
      </c>
      <c r="S20" s="7">
        <f t="shared" ca="1" si="6"/>
        <v>0</v>
      </c>
    </row>
    <row r="21" spans="2:19" x14ac:dyDescent="0.25">
      <c r="B21" s="7">
        <v>5</v>
      </c>
      <c r="C21" s="7">
        <v>25</v>
      </c>
      <c r="D21" s="7">
        <v>5</v>
      </c>
      <c r="E21" s="7">
        <v>5</v>
      </c>
      <c r="N21" s="7" t="s">
        <v>1</v>
      </c>
      <c r="O21" s="7">
        <f t="shared" ref="O21:O24" ca="1" si="7">ABS(CORREL(INDIRECT(O$19),INDIRECT($N21)))</f>
        <v>1</v>
      </c>
      <c r="P21" s="7">
        <f t="shared" ca="1" si="6"/>
        <v>1</v>
      </c>
      <c r="Q21" s="7">
        <f t="shared" ca="1" si="6"/>
        <v>0</v>
      </c>
      <c r="R21" s="7">
        <f t="shared" ca="1" si="6"/>
        <v>0</v>
      </c>
      <c r="S21" s="7">
        <f t="shared" ca="1" si="6"/>
        <v>0</v>
      </c>
    </row>
    <row r="22" spans="2:19" x14ac:dyDescent="0.25">
      <c r="B22" s="7">
        <v>6</v>
      </c>
      <c r="C22" s="7">
        <v>25</v>
      </c>
      <c r="D22" s="7">
        <v>6</v>
      </c>
      <c r="E22" s="7">
        <v>5</v>
      </c>
      <c r="N22" s="7" t="s">
        <v>2</v>
      </c>
      <c r="O22" s="7">
        <f t="shared" ca="1" si="7"/>
        <v>0</v>
      </c>
      <c r="P22" s="7">
        <f t="shared" ca="1" si="6"/>
        <v>0</v>
      </c>
      <c r="Q22" s="7">
        <f t="shared" ca="1" si="6"/>
        <v>1</v>
      </c>
      <c r="R22" s="7">
        <f t="shared" ca="1" si="6"/>
        <v>0</v>
      </c>
      <c r="S22" s="7">
        <f t="shared" ca="1" si="6"/>
        <v>0</v>
      </c>
    </row>
    <row r="23" spans="2:19" x14ac:dyDescent="0.25">
      <c r="B23" s="7">
        <v>7</v>
      </c>
      <c r="C23" s="7">
        <v>30</v>
      </c>
      <c r="D23" s="7">
        <v>7</v>
      </c>
      <c r="E23" s="7">
        <v>5</v>
      </c>
      <c r="N23" s="7" t="s">
        <v>6</v>
      </c>
      <c r="O23" s="7">
        <f t="shared" ca="1" si="7"/>
        <v>0</v>
      </c>
      <c r="P23" s="7">
        <f t="shared" ca="1" si="6"/>
        <v>0</v>
      </c>
      <c r="Q23" s="7">
        <f t="shared" ca="1" si="6"/>
        <v>0</v>
      </c>
      <c r="R23" s="7">
        <f t="shared" ca="1" si="6"/>
        <v>1</v>
      </c>
      <c r="S23" s="7">
        <f t="shared" ca="1" si="6"/>
        <v>0</v>
      </c>
    </row>
    <row r="24" spans="2:19" x14ac:dyDescent="0.25">
      <c r="B24" s="7">
        <v>8</v>
      </c>
      <c r="C24" s="7">
        <v>30</v>
      </c>
      <c r="D24" s="7">
        <v>8</v>
      </c>
      <c r="E24" s="7">
        <v>5</v>
      </c>
      <c r="N24" s="7" t="s">
        <v>7</v>
      </c>
      <c r="O24" s="7">
        <f t="shared" ca="1" si="7"/>
        <v>0</v>
      </c>
      <c r="P24" s="7">
        <f t="shared" ca="1" si="6"/>
        <v>0</v>
      </c>
      <c r="Q24" s="7">
        <f t="shared" ca="1" si="6"/>
        <v>0</v>
      </c>
      <c r="R24" s="7">
        <f t="shared" ca="1" si="6"/>
        <v>0</v>
      </c>
      <c r="S24" s="7">
        <f t="shared" ca="1" si="6"/>
        <v>1</v>
      </c>
    </row>
    <row r="25" spans="2:19" x14ac:dyDescent="0.25">
      <c r="B25" s="7">
        <v>9</v>
      </c>
      <c r="C25" s="7">
        <v>30</v>
      </c>
      <c r="D25" s="7">
        <v>9</v>
      </c>
      <c r="E25" s="7">
        <v>6</v>
      </c>
    </row>
    <row r="26" spans="2:19" x14ac:dyDescent="0.25">
      <c r="B26" s="7">
        <v>10</v>
      </c>
      <c r="C26" s="7">
        <v>30</v>
      </c>
      <c r="D26" s="7">
        <v>10</v>
      </c>
      <c r="E26" s="7">
        <v>6</v>
      </c>
      <c r="M26" s="7" t="s">
        <v>11</v>
      </c>
      <c r="N26" s="7" t="s">
        <v>12</v>
      </c>
      <c r="O26" s="7" t="s">
        <v>13</v>
      </c>
    </row>
    <row r="27" spans="2:19" x14ac:dyDescent="0.25">
      <c r="B27" s="7">
        <v>11</v>
      </c>
      <c r="C27" s="7">
        <v>30</v>
      </c>
      <c r="D27" s="7">
        <v>11</v>
      </c>
      <c r="E27" s="7">
        <v>6</v>
      </c>
      <c r="M27" s="7">
        <f ca="1">(SUM(O20:S24)-5)/20</f>
        <v>0.1</v>
      </c>
      <c r="N27" s="7">
        <f ca="1">SUM(V5:X16)</f>
        <v>0</v>
      </c>
      <c r="O27" s="10">
        <f ca="1">N27+M27</f>
        <v>0.1</v>
      </c>
    </row>
    <row r="28" spans="2:19" x14ac:dyDescent="0.25">
      <c r="B28" s="7">
        <v>12</v>
      </c>
      <c r="C28" s="7">
        <v>30</v>
      </c>
      <c r="D28" s="7">
        <v>12</v>
      </c>
      <c r="E28" s="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8E53-0E98-4823-A921-70B21EA2269F}">
  <sheetPr codeName="Planilha2"/>
  <dimension ref="B2:X28"/>
  <sheetViews>
    <sheetView workbookViewId="0">
      <selection activeCell="I17" sqref="I17"/>
    </sheetView>
  </sheetViews>
  <sheetFormatPr defaultRowHeight="15" x14ac:dyDescent="0.25"/>
  <cols>
    <col min="1" max="11" width="9.140625" style="7"/>
    <col min="12" max="12" width="5" style="7" customWidth="1"/>
    <col min="13" max="13" width="9.140625" style="7"/>
    <col min="14" max="14" width="10.7109375" style="7" customWidth="1"/>
    <col min="15" max="15" width="11.7109375" style="7" customWidth="1"/>
    <col min="16" max="16" width="9.140625" style="7"/>
    <col min="17" max="17" width="9.28515625" style="7" bestFit="1" customWidth="1"/>
    <col min="18" max="18" width="9.140625" style="7" bestFit="1" customWidth="1"/>
    <col min="19" max="19" width="10.85546875" style="7" bestFit="1" customWidth="1"/>
    <col min="20" max="20" width="9.28515625" style="7" bestFit="1" customWidth="1"/>
    <col min="21" max="21" width="14.85546875" style="7" bestFit="1" customWidth="1"/>
    <col min="22" max="22" width="12.85546875" style="7" customWidth="1"/>
    <col min="23" max="16384" width="9.140625" style="7"/>
  </cols>
  <sheetData>
    <row r="2" spans="2:24" x14ac:dyDescent="0.25">
      <c r="Q2" s="7" t="str">
        <f>"look"&amp;Q4</f>
        <v>lookMPG</v>
      </c>
      <c r="R2" s="7" t="str">
        <f t="shared" ref="R2:U2" si="0">"look"&amp;R4</f>
        <v>lookMPH</v>
      </c>
      <c r="S2" s="7" t="str">
        <f t="shared" si="0"/>
        <v>lookLength</v>
      </c>
      <c r="T2" s="7" t="str">
        <f t="shared" si="0"/>
        <v>lookPrice</v>
      </c>
      <c r="U2" s="7" t="str">
        <f t="shared" si="0"/>
        <v>lookPassengers</v>
      </c>
    </row>
    <row r="3" spans="2:24" x14ac:dyDescent="0.25">
      <c r="C3" s="7" t="s">
        <v>0</v>
      </c>
      <c r="E3" s="7" t="s">
        <v>1</v>
      </c>
      <c r="G3" s="7" t="s">
        <v>2</v>
      </c>
      <c r="K3" s="7" t="s">
        <v>3</v>
      </c>
      <c r="Q3" s="7" t="s">
        <v>4</v>
      </c>
      <c r="V3" s="7" t="s">
        <v>5</v>
      </c>
      <c r="W3" s="7" t="s">
        <v>5</v>
      </c>
      <c r="X3" s="7" t="s">
        <v>5</v>
      </c>
    </row>
    <row r="4" spans="2:24" ht="30" x14ac:dyDescent="0.25">
      <c r="B4" s="7">
        <v>1</v>
      </c>
      <c r="C4" s="7">
        <v>20</v>
      </c>
      <c r="D4" s="7">
        <v>1</v>
      </c>
      <c r="E4" s="7">
        <v>100</v>
      </c>
      <c r="F4" s="7">
        <v>1</v>
      </c>
      <c r="G4" s="7">
        <v>12</v>
      </c>
      <c r="K4" s="7" t="s">
        <v>0</v>
      </c>
      <c r="L4" s="7" t="s">
        <v>1</v>
      </c>
      <c r="M4" s="7" t="s">
        <v>2</v>
      </c>
      <c r="N4" s="7" t="s">
        <v>6</v>
      </c>
      <c r="O4" s="7" t="s">
        <v>7</v>
      </c>
      <c r="Q4" s="7" t="s">
        <v>0</v>
      </c>
      <c r="R4" s="7" t="s">
        <v>1</v>
      </c>
      <c r="S4" s="7" t="s">
        <v>2</v>
      </c>
      <c r="T4" s="7" t="s">
        <v>6</v>
      </c>
      <c r="U4" s="7" t="s">
        <v>7</v>
      </c>
      <c r="V4" s="8" t="s">
        <v>8</v>
      </c>
      <c r="W4" s="8" t="s">
        <v>9</v>
      </c>
      <c r="X4" s="8" t="s">
        <v>10</v>
      </c>
    </row>
    <row r="5" spans="2:24" x14ac:dyDescent="0.25">
      <c r="B5" s="7">
        <v>2</v>
      </c>
      <c r="C5" s="7">
        <v>20</v>
      </c>
      <c r="D5" s="7">
        <v>2</v>
      </c>
      <c r="E5" s="7">
        <v>100</v>
      </c>
      <c r="F5" s="7">
        <v>2</v>
      </c>
      <c r="G5" s="7">
        <v>12</v>
      </c>
      <c r="K5" s="9">
        <v>7</v>
      </c>
      <c r="L5" s="9">
        <v>1</v>
      </c>
      <c r="M5" s="9">
        <v>8</v>
      </c>
      <c r="N5" s="9">
        <v>4</v>
      </c>
      <c r="O5" s="9">
        <v>6</v>
      </c>
      <c r="Q5" s="7">
        <f ca="1">VLOOKUP(K5,INDIRECT(Q$2),2,FALSE)</f>
        <v>40</v>
      </c>
      <c r="R5" s="7">
        <f t="shared" ref="R5:U16" ca="1" si="1">VLOOKUP(L5,INDIRECT(R$2),2,FALSE)</f>
        <v>100</v>
      </c>
      <c r="S5" s="7">
        <f t="shared" ca="1" si="1"/>
        <v>14</v>
      </c>
      <c r="T5" s="7">
        <f t="shared" ca="1" si="1"/>
        <v>25</v>
      </c>
      <c r="U5" s="7">
        <f t="shared" ca="1" si="1"/>
        <v>5</v>
      </c>
      <c r="V5" s="7">
        <f ca="1">COUNTIFS(Q5,40,U5,6,S5,14)</f>
        <v>0</v>
      </c>
      <c r="W5" s="7">
        <f ca="1">COUNTIFS(S5,14,R5,150,T5,20)</f>
        <v>0</v>
      </c>
      <c r="X5" s="7">
        <f ca="1">COUNTIFS(Q5,40,R5,150)</f>
        <v>0</v>
      </c>
    </row>
    <row r="6" spans="2:24" x14ac:dyDescent="0.25">
      <c r="B6" s="7">
        <v>3</v>
      </c>
      <c r="C6" s="7">
        <v>20</v>
      </c>
      <c r="D6" s="7">
        <v>3</v>
      </c>
      <c r="E6" s="7">
        <v>100</v>
      </c>
      <c r="F6" s="7">
        <v>3</v>
      </c>
      <c r="G6" s="7">
        <v>12</v>
      </c>
      <c r="K6" s="9">
        <v>2</v>
      </c>
      <c r="L6" s="9">
        <v>10</v>
      </c>
      <c r="M6" s="9">
        <v>9</v>
      </c>
      <c r="N6" s="9">
        <v>12</v>
      </c>
      <c r="O6" s="9">
        <v>9</v>
      </c>
      <c r="Q6" s="7">
        <f t="shared" ref="Q6:Q16" ca="1" si="2">VLOOKUP(K6,INDIRECT(Q$2),2,FALSE)</f>
        <v>20</v>
      </c>
      <c r="R6" s="7">
        <f t="shared" ca="1" si="1"/>
        <v>150</v>
      </c>
      <c r="S6" s="7">
        <f t="shared" ca="1" si="1"/>
        <v>14</v>
      </c>
      <c r="T6" s="7">
        <f t="shared" ca="1" si="1"/>
        <v>30</v>
      </c>
      <c r="U6" s="7">
        <f t="shared" ca="1" si="1"/>
        <v>6</v>
      </c>
      <c r="V6" s="7">
        <f t="shared" ref="V6:V16" ca="1" si="3">COUNTIFS(Q6,40,U6,6,S6,14)</f>
        <v>0</v>
      </c>
      <c r="W6" s="7">
        <f t="shared" ref="W6:W16" ca="1" si="4">COUNTIFS(S6,14,R6,150,T6,20)</f>
        <v>0</v>
      </c>
      <c r="X6" s="7">
        <f t="shared" ref="X6:X16" ca="1" si="5">COUNTIFS(Q6,40,R6,150)</f>
        <v>0</v>
      </c>
    </row>
    <row r="7" spans="2:24" x14ac:dyDescent="0.25">
      <c r="B7" s="7">
        <v>4</v>
      </c>
      <c r="C7" s="7">
        <v>20</v>
      </c>
      <c r="D7" s="7">
        <v>4</v>
      </c>
      <c r="E7" s="7">
        <v>100</v>
      </c>
      <c r="F7" s="7">
        <v>4</v>
      </c>
      <c r="G7" s="7">
        <v>12</v>
      </c>
      <c r="K7" s="9">
        <v>1</v>
      </c>
      <c r="L7" s="9">
        <v>12</v>
      </c>
      <c r="M7" s="9">
        <v>2</v>
      </c>
      <c r="N7" s="9">
        <v>10</v>
      </c>
      <c r="O7" s="9">
        <v>7</v>
      </c>
      <c r="Q7" s="7">
        <f t="shared" ca="1" si="2"/>
        <v>20</v>
      </c>
      <c r="R7" s="7">
        <f t="shared" ca="1" si="1"/>
        <v>150</v>
      </c>
      <c r="S7" s="7">
        <f t="shared" ca="1" si="1"/>
        <v>12</v>
      </c>
      <c r="T7" s="7">
        <f t="shared" ca="1" si="1"/>
        <v>30</v>
      </c>
      <c r="U7" s="7">
        <f t="shared" ca="1" si="1"/>
        <v>5</v>
      </c>
      <c r="V7" s="7">
        <f t="shared" ca="1" si="3"/>
        <v>0</v>
      </c>
      <c r="W7" s="7">
        <f t="shared" ca="1" si="4"/>
        <v>0</v>
      </c>
      <c r="X7" s="7">
        <f t="shared" ca="1" si="5"/>
        <v>0</v>
      </c>
    </row>
    <row r="8" spans="2:24" x14ac:dyDescent="0.25">
      <c r="B8" s="7">
        <v>5</v>
      </c>
      <c r="C8" s="7">
        <v>20</v>
      </c>
      <c r="D8" s="7">
        <v>5</v>
      </c>
      <c r="E8" s="7">
        <v>100</v>
      </c>
      <c r="F8" s="7">
        <v>5</v>
      </c>
      <c r="G8" s="7">
        <v>12</v>
      </c>
      <c r="K8" s="9">
        <v>3</v>
      </c>
      <c r="L8" s="9">
        <v>7</v>
      </c>
      <c r="M8" s="9">
        <v>4</v>
      </c>
      <c r="N8" s="9">
        <v>5</v>
      </c>
      <c r="O8" s="9">
        <v>2</v>
      </c>
      <c r="Q8" s="7">
        <f t="shared" ca="1" si="2"/>
        <v>20</v>
      </c>
      <c r="R8" s="7">
        <f t="shared" ca="1" si="1"/>
        <v>150</v>
      </c>
      <c r="S8" s="7">
        <f t="shared" ca="1" si="1"/>
        <v>12</v>
      </c>
      <c r="T8" s="7">
        <f t="shared" ca="1" si="1"/>
        <v>25</v>
      </c>
      <c r="U8" s="7">
        <f t="shared" ca="1" si="1"/>
        <v>4</v>
      </c>
      <c r="V8" s="7">
        <f t="shared" ca="1" si="3"/>
        <v>0</v>
      </c>
      <c r="W8" s="7">
        <f t="shared" ca="1" si="4"/>
        <v>0</v>
      </c>
      <c r="X8" s="7">
        <f t="shared" ca="1" si="5"/>
        <v>0</v>
      </c>
    </row>
    <row r="9" spans="2:24" x14ac:dyDescent="0.25">
      <c r="B9" s="7">
        <v>6</v>
      </c>
      <c r="C9" s="7">
        <v>20</v>
      </c>
      <c r="D9" s="7">
        <v>6</v>
      </c>
      <c r="E9" s="7">
        <v>100</v>
      </c>
      <c r="F9" s="7">
        <v>6</v>
      </c>
      <c r="G9" s="7">
        <v>12</v>
      </c>
      <c r="K9" s="9">
        <v>9</v>
      </c>
      <c r="L9" s="9">
        <v>3</v>
      </c>
      <c r="M9" s="9">
        <v>11</v>
      </c>
      <c r="N9" s="9">
        <v>1</v>
      </c>
      <c r="O9" s="9">
        <v>1</v>
      </c>
      <c r="Q9" s="7">
        <f t="shared" ca="1" si="2"/>
        <v>40</v>
      </c>
      <c r="R9" s="7">
        <f t="shared" ca="1" si="1"/>
        <v>100</v>
      </c>
      <c r="S9" s="7">
        <f t="shared" ca="1" si="1"/>
        <v>14</v>
      </c>
      <c r="T9" s="7">
        <f t="shared" ca="1" si="1"/>
        <v>25</v>
      </c>
      <c r="U9" s="7">
        <f t="shared" ca="1" si="1"/>
        <v>4</v>
      </c>
      <c r="V9" s="7">
        <f t="shared" ca="1" si="3"/>
        <v>0</v>
      </c>
      <c r="W9" s="7">
        <f t="shared" ca="1" si="4"/>
        <v>0</v>
      </c>
      <c r="X9" s="7">
        <f t="shared" ca="1" si="5"/>
        <v>0</v>
      </c>
    </row>
    <row r="10" spans="2:24" x14ac:dyDescent="0.25">
      <c r="B10" s="7">
        <v>7</v>
      </c>
      <c r="C10" s="7">
        <v>40</v>
      </c>
      <c r="D10" s="7">
        <v>7</v>
      </c>
      <c r="E10" s="7">
        <v>150</v>
      </c>
      <c r="F10" s="7">
        <v>7</v>
      </c>
      <c r="G10" s="7">
        <v>14</v>
      </c>
      <c r="K10" s="9">
        <v>5</v>
      </c>
      <c r="L10" s="9">
        <v>11</v>
      </c>
      <c r="M10" s="9">
        <v>10</v>
      </c>
      <c r="N10" s="9">
        <v>2</v>
      </c>
      <c r="O10" s="9">
        <v>11</v>
      </c>
      <c r="Q10" s="7">
        <f t="shared" ca="1" si="2"/>
        <v>20</v>
      </c>
      <c r="R10" s="7">
        <f t="shared" ca="1" si="1"/>
        <v>150</v>
      </c>
      <c r="S10" s="7">
        <f t="shared" ca="1" si="1"/>
        <v>14</v>
      </c>
      <c r="T10" s="7">
        <f t="shared" ca="1" si="1"/>
        <v>25</v>
      </c>
      <c r="U10" s="7">
        <f t="shared" ca="1" si="1"/>
        <v>6</v>
      </c>
      <c r="V10" s="7">
        <f t="shared" ca="1" si="3"/>
        <v>0</v>
      </c>
      <c r="W10" s="7">
        <f t="shared" ca="1" si="4"/>
        <v>0</v>
      </c>
      <c r="X10" s="7">
        <f t="shared" ca="1" si="5"/>
        <v>0</v>
      </c>
    </row>
    <row r="11" spans="2:24" x14ac:dyDescent="0.25">
      <c r="B11" s="7">
        <v>8</v>
      </c>
      <c r="C11" s="7">
        <v>40</v>
      </c>
      <c r="D11" s="7">
        <v>8</v>
      </c>
      <c r="E11" s="7">
        <v>150</v>
      </c>
      <c r="F11" s="7">
        <v>8</v>
      </c>
      <c r="G11" s="7">
        <v>14</v>
      </c>
      <c r="K11" s="9">
        <v>6</v>
      </c>
      <c r="L11" s="9">
        <v>9</v>
      </c>
      <c r="M11" s="9">
        <v>7</v>
      </c>
      <c r="N11" s="9">
        <v>7</v>
      </c>
      <c r="O11" s="9">
        <v>3</v>
      </c>
      <c r="Q11" s="7">
        <f t="shared" ca="1" si="2"/>
        <v>20</v>
      </c>
      <c r="R11" s="7">
        <f t="shared" ca="1" si="1"/>
        <v>150</v>
      </c>
      <c r="S11" s="7">
        <f t="shared" ca="1" si="1"/>
        <v>14</v>
      </c>
      <c r="T11" s="7">
        <f t="shared" ca="1" si="1"/>
        <v>30</v>
      </c>
      <c r="U11" s="7">
        <f t="shared" ca="1" si="1"/>
        <v>4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</row>
    <row r="12" spans="2:24" x14ac:dyDescent="0.25">
      <c r="B12" s="7">
        <v>9</v>
      </c>
      <c r="C12" s="7">
        <v>40</v>
      </c>
      <c r="D12" s="7">
        <v>9</v>
      </c>
      <c r="E12" s="7">
        <v>150</v>
      </c>
      <c r="F12" s="7">
        <v>9</v>
      </c>
      <c r="G12" s="7">
        <v>14</v>
      </c>
      <c r="K12" s="9">
        <v>10</v>
      </c>
      <c r="L12" s="9">
        <v>5</v>
      </c>
      <c r="M12" s="9">
        <v>6</v>
      </c>
      <c r="N12" s="9">
        <v>11</v>
      </c>
      <c r="O12" s="9">
        <v>4</v>
      </c>
      <c r="Q12" s="7">
        <f t="shared" ca="1" si="2"/>
        <v>40</v>
      </c>
      <c r="R12" s="7">
        <f t="shared" ca="1" si="1"/>
        <v>100</v>
      </c>
      <c r="S12" s="7">
        <f t="shared" ca="1" si="1"/>
        <v>12</v>
      </c>
      <c r="T12" s="7">
        <f t="shared" ca="1" si="1"/>
        <v>30</v>
      </c>
      <c r="U12" s="7">
        <f t="shared" ca="1" si="1"/>
        <v>4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</row>
    <row r="13" spans="2:24" x14ac:dyDescent="0.25">
      <c r="B13" s="7">
        <v>10</v>
      </c>
      <c r="C13" s="7">
        <v>40</v>
      </c>
      <c r="D13" s="7">
        <v>10</v>
      </c>
      <c r="E13" s="7">
        <v>150</v>
      </c>
      <c r="F13" s="7">
        <v>10</v>
      </c>
      <c r="G13" s="7">
        <v>14</v>
      </c>
      <c r="K13" s="9">
        <v>4</v>
      </c>
      <c r="L13" s="9">
        <v>8</v>
      </c>
      <c r="M13" s="9">
        <v>3</v>
      </c>
      <c r="N13" s="9">
        <v>6</v>
      </c>
      <c r="O13" s="9">
        <v>5</v>
      </c>
      <c r="Q13" s="7">
        <f t="shared" ca="1" si="2"/>
        <v>20</v>
      </c>
      <c r="R13" s="7">
        <f t="shared" ca="1" si="1"/>
        <v>150</v>
      </c>
      <c r="S13" s="7">
        <f t="shared" ca="1" si="1"/>
        <v>12</v>
      </c>
      <c r="T13" s="7">
        <f t="shared" ca="1" si="1"/>
        <v>25</v>
      </c>
      <c r="U13" s="7">
        <f t="shared" ca="1" si="1"/>
        <v>5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</row>
    <row r="14" spans="2:24" x14ac:dyDescent="0.25">
      <c r="B14" s="7">
        <v>11</v>
      </c>
      <c r="C14" s="7">
        <v>40</v>
      </c>
      <c r="D14" s="7">
        <v>11</v>
      </c>
      <c r="E14" s="7">
        <v>150</v>
      </c>
      <c r="F14" s="7">
        <v>11</v>
      </c>
      <c r="G14" s="7">
        <v>14</v>
      </c>
      <c r="K14" s="9">
        <v>12</v>
      </c>
      <c r="L14" s="9">
        <v>6</v>
      </c>
      <c r="M14" s="9">
        <v>12</v>
      </c>
      <c r="N14" s="9">
        <v>8</v>
      </c>
      <c r="O14" s="9">
        <v>8</v>
      </c>
      <c r="Q14" s="7">
        <f t="shared" ca="1" si="2"/>
        <v>40</v>
      </c>
      <c r="R14" s="7">
        <f t="shared" ca="1" si="1"/>
        <v>100</v>
      </c>
      <c r="S14" s="7">
        <f t="shared" ca="1" si="1"/>
        <v>14</v>
      </c>
      <c r="T14" s="7">
        <f t="shared" ca="1" si="1"/>
        <v>30</v>
      </c>
      <c r="U14" s="7">
        <f t="shared" ca="1" si="1"/>
        <v>5</v>
      </c>
      <c r="V14" s="7">
        <f t="shared" ca="1" si="3"/>
        <v>0</v>
      </c>
      <c r="W14" s="7">
        <f t="shared" ca="1" si="4"/>
        <v>0</v>
      </c>
      <c r="X14" s="7">
        <f t="shared" ca="1" si="5"/>
        <v>0</v>
      </c>
    </row>
    <row r="15" spans="2:24" x14ac:dyDescent="0.25">
      <c r="B15" s="7">
        <v>12</v>
      </c>
      <c r="C15" s="7">
        <v>40</v>
      </c>
      <c r="D15" s="7">
        <v>12</v>
      </c>
      <c r="E15" s="7">
        <v>150</v>
      </c>
      <c r="F15" s="7">
        <v>12</v>
      </c>
      <c r="G15" s="7">
        <v>14</v>
      </c>
      <c r="K15" s="9">
        <v>8</v>
      </c>
      <c r="L15" s="9">
        <v>2</v>
      </c>
      <c r="M15" s="9">
        <v>1</v>
      </c>
      <c r="N15" s="9">
        <v>3</v>
      </c>
      <c r="O15" s="9">
        <v>12</v>
      </c>
      <c r="Q15" s="7">
        <f t="shared" ca="1" si="2"/>
        <v>40</v>
      </c>
      <c r="R15" s="7">
        <f t="shared" ca="1" si="1"/>
        <v>100</v>
      </c>
      <c r="S15" s="7">
        <f t="shared" ca="1" si="1"/>
        <v>12</v>
      </c>
      <c r="T15" s="7">
        <f t="shared" ca="1" si="1"/>
        <v>25</v>
      </c>
      <c r="U15" s="7">
        <f t="shared" ca="1" si="1"/>
        <v>6</v>
      </c>
      <c r="V15" s="7">
        <f t="shared" ca="1" si="3"/>
        <v>0</v>
      </c>
      <c r="W15" s="7">
        <f t="shared" ca="1" si="4"/>
        <v>0</v>
      </c>
      <c r="X15" s="7">
        <f t="shared" ca="1" si="5"/>
        <v>0</v>
      </c>
    </row>
    <row r="16" spans="2:24" x14ac:dyDescent="0.25">
      <c r="C16" s="7" t="s">
        <v>6</v>
      </c>
      <c r="E16" s="7" t="s">
        <v>7</v>
      </c>
      <c r="K16" s="9">
        <v>11</v>
      </c>
      <c r="L16" s="9">
        <v>4</v>
      </c>
      <c r="M16" s="9">
        <v>5</v>
      </c>
      <c r="N16" s="9">
        <v>9</v>
      </c>
      <c r="O16" s="9">
        <v>10</v>
      </c>
      <c r="Q16" s="7">
        <f t="shared" ca="1" si="2"/>
        <v>40</v>
      </c>
      <c r="R16" s="7">
        <f t="shared" ca="1" si="1"/>
        <v>100</v>
      </c>
      <c r="S16" s="7">
        <f t="shared" ca="1" si="1"/>
        <v>12</v>
      </c>
      <c r="T16" s="7">
        <f t="shared" ca="1" si="1"/>
        <v>30</v>
      </c>
      <c r="U16" s="7">
        <f t="shared" ca="1" si="1"/>
        <v>6</v>
      </c>
      <c r="V16" s="7">
        <f t="shared" ca="1" si="3"/>
        <v>0</v>
      </c>
      <c r="W16" s="7">
        <f t="shared" ca="1" si="4"/>
        <v>0</v>
      </c>
      <c r="X16" s="7">
        <f t="shared" ca="1" si="5"/>
        <v>0</v>
      </c>
    </row>
    <row r="17" spans="2:21" x14ac:dyDescent="0.25">
      <c r="B17" s="7">
        <v>1</v>
      </c>
      <c r="C17" s="7">
        <v>25</v>
      </c>
      <c r="D17" s="7">
        <v>1</v>
      </c>
      <c r="E17" s="7">
        <v>4</v>
      </c>
    </row>
    <row r="18" spans="2:21" x14ac:dyDescent="0.25">
      <c r="B18" s="7">
        <v>2</v>
      </c>
      <c r="C18" s="7">
        <v>25</v>
      </c>
      <c r="D18" s="7">
        <v>2</v>
      </c>
      <c r="E18" s="7">
        <v>4</v>
      </c>
    </row>
    <row r="19" spans="2:21" x14ac:dyDescent="0.25">
      <c r="B19" s="7">
        <v>3</v>
      </c>
      <c r="C19" s="7">
        <v>25</v>
      </c>
      <c r="D19" s="7">
        <v>3</v>
      </c>
      <c r="E19" s="7">
        <v>4</v>
      </c>
      <c r="O19" s="7" t="s">
        <v>0</v>
      </c>
      <c r="P19" s="7" t="s">
        <v>1</v>
      </c>
      <c r="Q19" s="7" t="s">
        <v>2</v>
      </c>
      <c r="R19" s="7" t="s">
        <v>6</v>
      </c>
      <c r="S19" s="7" t="s">
        <v>7</v>
      </c>
    </row>
    <row r="20" spans="2:21" x14ac:dyDescent="0.25">
      <c r="B20" s="7">
        <v>4</v>
      </c>
      <c r="C20" s="7">
        <v>25</v>
      </c>
      <c r="D20" s="7">
        <v>4</v>
      </c>
      <c r="E20" s="7">
        <v>4</v>
      </c>
      <c r="N20" s="7" t="s">
        <v>0</v>
      </c>
      <c r="O20" s="7">
        <f ca="1">ABS(CORREL(INDIRECT(O$19),INDIRECT($N20)))</f>
        <v>1</v>
      </c>
      <c r="P20" s="7">
        <f t="shared" ref="P20:S24" ca="1" si="6">ABS(CORREL(INDIRECT(P$19),INDIRECT($N20)))</f>
        <v>1</v>
      </c>
      <c r="Q20" s="7">
        <f t="shared" ca="1" si="6"/>
        <v>0</v>
      </c>
      <c r="R20" s="7">
        <f t="shared" ca="1" si="6"/>
        <v>0</v>
      </c>
      <c r="S20" s="7">
        <f t="shared" ca="1" si="6"/>
        <v>0</v>
      </c>
      <c r="U20" s="14"/>
    </row>
    <row r="21" spans="2:21" x14ac:dyDescent="0.25">
      <c r="B21" s="7">
        <v>5</v>
      </c>
      <c r="C21" s="7">
        <v>25</v>
      </c>
      <c r="D21" s="7">
        <v>5</v>
      </c>
      <c r="E21" s="7">
        <v>5</v>
      </c>
      <c r="N21" s="7" t="s">
        <v>1</v>
      </c>
      <c r="O21" s="7">
        <f t="shared" ref="O21:O24" ca="1" si="7">ABS(CORREL(INDIRECT(O$19),INDIRECT($N21)))</f>
        <v>1</v>
      </c>
      <c r="P21" s="7">
        <f t="shared" ca="1" si="6"/>
        <v>1</v>
      </c>
      <c r="Q21" s="7">
        <f t="shared" ca="1" si="6"/>
        <v>0</v>
      </c>
      <c r="R21" s="7">
        <f t="shared" ca="1" si="6"/>
        <v>0</v>
      </c>
      <c r="S21" s="7">
        <f t="shared" ca="1" si="6"/>
        <v>0</v>
      </c>
    </row>
    <row r="22" spans="2:21" x14ac:dyDescent="0.25">
      <c r="B22" s="7">
        <v>6</v>
      </c>
      <c r="C22" s="7">
        <v>25</v>
      </c>
      <c r="D22" s="7">
        <v>6</v>
      </c>
      <c r="E22" s="7">
        <v>5</v>
      </c>
      <c r="N22" s="7" t="s">
        <v>2</v>
      </c>
      <c r="O22" s="7">
        <f t="shared" ca="1" si="7"/>
        <v>0</v>
      </c>
      <c r="P22" s="7">
        <f t="shared" ca="1" si="6"/>
        <v>0</v>
      </c>
      <c r="Q22" s="7">
        <f t="shared" ca="1" si="6"/>
        <v>1</v>
      </c>
      <c r="R22" s="7">
        <f t="shared" ca="1" si="6"/>
        <v>0</v>
      </c>
      <c r="S22" s="7">
        <f t="shared" ca="1" si="6"/>
        <v>0</v>
      </c>
    </row>
    <row r="23" spans="2:21" x14ac:dyDescent="0.25">
      <c r="B23" s="7">
        <v>7</v>
      </c>
      <c r="C23" s="7">
        <v>30</v>
      </c>
      <c r="D23" s="7">
        <v>7</v>
      </c>
      <c r="E23" s="7">
        <v>5</v>
      </c>
      <c r="N23" s="7" t="s">
        <v>6</v>
      </c>
      <c r="O23" s="7">
        <f t="shared" ca="1" si="7"/>
        <v>0</v>
      </c>
      <c r="P23" s="7">
        <f t="shared" ca="1" si="6"/>
        <v>0</v>
      </c>
      <c r="Q23" s="7">
        <f t="shared" ca="1" si="6"/>
        <v>0</v>
      </c>
      <c r="R23" s="7">
        <f t="shared" ca="1" si="6"/>
        <v>1</v>
      </c>
      <c r="S23" s="7">
        <f t="shared" ca="1" si="6"/>
        <v>0</v>
      </c>
    </row>
    <row r="24" spans="2:21" x14ac:dyDescent="0.25">
      <c r="B24" s="7">
        <v>8</v>
      </c>
      <c r="C24" s="7">
        <v>30</v>
      </c>
      <c r="D24" s="7">
        <v>8</v>
      </c>
      <c r="E24" s="7">
        <v>5</v>
      </c>
      <c r="N24" s="7" t="s">
        <v>7</v>
      </c>
      <c r="O24" s="7">
        <f t="shared" ca="1" si="7"/>
        <v>0</v>
      </c>
      <c r="P24" s="7">
        <f t="shared" ca="1" si="6"/>
        <v>0</v>
      </c>
      <c r="Q24" s="7">
        <f t="shared" ca="1" si="6"/>
        <v>0</v>
      </c>
      <c r="R24" s="7">
        <f t="shared" ca="1" si="6"/>
        <v>0</v>
      </c>
      <c r="S24" s="7">
        <f t="shared" ca="1" si="6"/>
        <v>1</v>
      </c>
    </row>
    <row r="25" spans="2:21" x14ac:dyDescent="0.25">
      <c r="B25" s="7">
        <v>9</v>
      </c>
      <c r="C25" s="7">
        <v>30</v>
      </c>
      <c r="D25" s="7">
        <v>9</v>
      </c>
      <c r="E25" s="7">
        <v>6</v>
      </c>
    </row>
    <row r="26" spans="2:21" x14ac:dyDescent="0.25">
      <c r="B26" s="7">
        <v>10</v>
      </c>
      <c r="C26" s="7">
        <v>30</v>
      </c>
      <c r="D26" s="7">
        <v>10</v>
      </c>
      <c r="E26" s="7">
        <v>6</v>
      </c>
      <c r="M26" s="7" t="s">
        <v>11</v>
      </c>
      <c r="N26" s="7" t="s">
        <v>12</v>
      </c>
      <c r="O26" s="7" t="s">
        <v>13</v>
      </c>
    </row>
    <row r="27" spans="2:21" x14ac:dyDescent="0.25">
      <c r="B27" s="7">
        <v>11</v>
      </c>
      <c r="C27" s="7">
        <v>30</v>
      </c>
      <c r="D27" s="7">
        <v>11</v>
      </c>
      <c r="E27" s="7">
        <v>6</v>
      </c>
      <c r="M27" s="7">
        <f ca="1">(SUM(O20:S24)-5)/20</f>
        <v>0.1</v>
      </c>
      <c r="N27" s="7">
        <f ca="1">SUM(V5:X16)</f>
        <v>0</v>
      </c>
      <c r="O27" s="10">
        <f ca="1">N27+M27</f>
        <v>0.1</v>
      </c>
    </row>
    <row r="28" spans="2:21" x14ac:dyDescent="0.25">
      <c r="B28" s="7">
        <v>12</v>
      </c>
      <c r="C28" s="7">
        <v>30</v>
      </c>
      <c r="D28" s="7">
        <v>12</v>
      </c>
      <c r="E28" s="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4603-1663-4569-9AFF-66C83A856D9F}">
  <sheetPr codeName="Planilha3"/>
  <dimension ref="B1:Y31"/>
  <sheetViews>
    <sheetView zoomScaleNormal="100" workbookViewId="0">
      <selection activeCell="D12" sqref="D12"/>
    </sheetView>
  </sheetViews>
  <sheetFormatPr defaultRowHeight="15" x14ac:dyDescent="0.25"/>
  <cols>
    <col min="1" max="1" width="2.140625" customWidth="1"/>
    <col min="2" max="2" width="2.28515625" customWidth="1"/>
    <col min="3" max="3" width="14.42578125" customWidth="1"/>
    <col min="4" max="4" width="5.42578125" bestFit="1" customWidth="1"/>
    <col min="5" max="5" width="5.28515625" bestFit="1" customWidth="1"/>
    <col min="6" max="6" width="7" bestFit="1" customWidth="1"/>
    <col min="7" max="7" width="5.42578125" bestFit="1" customWidth="1"/>
    <col min="8" max="8" width="10.85546875" bestFit="1" customWidth="1"/>
    <col min="9" max="9" width="5.140625" customWidth="1"/>
    <col min="10" max="10" width="6.7109375" bestFit="1" customWidth="1"/>
    <col min="11" max="11" width="5.28515625" bestFit="1" customWidth="1"/>
    <col min="12" max="12" width="7" style="11" bestFit="1" customWidth="1"/>
    <col min="13" max="13" width="5.42578125" style="11" bestFit="1" customWidth="1"/>
    <col min="14" max="14" width="10.85546875" style="11" bestFit="1" customWidth="1"/>
    <col min="15" max="15" width="7" style="11" customWidth="1"/>
    <col min="16" max="16" width="5.42578125" style="11" bestFit="1" customWidth="1"/>
    <col min="17" max="17" width="5.28515625" bestFit="1" customWidth="1"/>
    <col min="18" max="18" width="7" bestFit="1" customWidth="1"/>
    <col min="19" max="19" width="5.42578125" bestFit="1" customWidth="1"/>
    <col min="20" max="20" width="10.85546875" bestFit="1" customWidth="1"/>
    <col min="21" max="21" width="3.28515625" customWidth="1"/>
    <col min="22" max="22" width="19.5703125" customWidth="1"/>
    <col min="23" max="23" width="16.5703125" customWidth="1"/>
    <col min="24" max="24" width="17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2"/>
      <c r="M2" s="12"/>
      <c r="N2" s="12"/>
      <c r="O2" s="12"/>
      <c r="P2" s="12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6" spans="2:25" x14ac:dyDescent="0.25">
      <c r="I6" s="4"/>
      <c r="J6" s="3" t="s">
        <v>3</v>
      </c>
      <c r="K6" s="11"/>
      <c r="V6" s="8" t="s">
        <v>5</v>
      </c>
      <c r="W6" s="8" t="s">
        <v>5</v>
      </c>
      <c r="X6" s="8" t="s">
        <v>5</v>
      </c>
    </row>
    <row r="7" spans="2:25" x14ac:dyDescent="0.25">
      <c r="C7" s="4"/>
      <c r="D7" s="3" t="s">
        <v>0</v>
      </c>
      <c r="E7" s="3" t="s">
        <v>1</v>
      </c>
      <c r="F7" s="3" t="s">
        <v>2</v>
      </c>
      <c r="G7" s="3" t="s">
        <v>6</v>
      </c>
      <c r="H7" s="3" t="s">
        <v>7</v>
      </c>
      <c r="I7" s="5"/>
      <c r="J7" s="3" t="s">
        <v>0</v>
      </c>
      <c r="K7" s="3" t="s">
        <v>1</v>
      </c>
      <c r="L7" s="3" t="s">
        <v>2</v>
      </c>
      <c r="M7" s="3" t="s">
        <v>6</v>
      </c>
      <c r="N7" s="3" t="s">
        <v>7</v>
      </c>
      <c r="P7" s="3" t="s">
        <v>0</v>
      </c>
      <c r="Q7" s="3" t="s">
        <v>1</v>
      </c>
      <c r="R7" s="3" t="s">
        <v>2</v>
      </c>
      <c r="S7" s="3" t="s">
        <v>6</v>
      </c>
      <c r="T7" s="3" t="s">
        <v>7</v>
      </c>
      <c r="V7" s="7" t="s">
        <v>8</v>
      </c>
      <c r="W7" s="7" t="s">
        <v>9</v>
      </c>
      <c r="X7" s="7" t="s">
        <v>10</v>
      </c>
    </row>
    <row r="8" spans="2:25" x14ac:dyDescent="0.25">
      <c r="C8" s="5">
        <v>1</v>
      </c>
      <c r="D8" s="3">
        <v>20</v>
      </c>
      <c r="E8" s="3">
        <v>100</v>
      </c>
      <c r="F8" s="3">
        <v>12</v>
      </c>
      <c r="G8" s="3">
        <v>25</v>
      </c>
      <c r="H8" s="3">
        <v>4</v>
      </c>
      <c r="I8" s="5"/>
      <c r="J8" s="13">
        <v>7</v>
      </c>
      <c r="K8" s="13">
        <v>1</v>
      </c>
      <c r="L8" s="13">
        <v>8</v>
      </c>
      <c r="M8" s="13">
        <v>4</v>
      </c>
      <c r="N8" s="13">
        <v>6</v>
      </c>
      <c r="P8" s="11">
        <f>VLOOKUP(J8,$C$7:$H$19,2,FALSE)</f>
        <v>40</v>
      </c>
      <c r="Q8" s="11">
        <f>VLOOKUP(K8,$C$7:$H$19,3,FALSE)</f>
        <v>100</v>
      </c>
      <c r="R8" s="11">
        <f>VLOOKUP(L8,$C$7:$H$19,4,FALSE)</f>
        <v>14</v>
      </c>
      <c r="S8" s="11">
        <f>VLOOKUP(M8,$C$7:$H$19,5,FALSE)</f>
        <v>25</v>
      </c>
      <c r="T8" s="11">
        <f>VLOOKUP(N8,$C$7:$H$19,6,FALSE)</f>
        <v>5</v>
      </c>
      <c r="V8" s="11">
        <f>COUNTIFS(P8,40,T8,6,R8,14)</f>
        <v>0</v>
      </c>
      <c r="W8" s="11">
        <f>COUNTIFS(R8,14,Q8,20,S8,20)</f>
        <v>0</v>
      </c>
      <c r="X8" s="11">
        <f>COUNTIFS(P8,40,Q8,150)</f>
        <v>0</v>
      </c>
    </row>
    <row r="9" spans="2:25" x14ac:dyDescent="0.25">
      <c r="C9" s="5">
        <v>2</v>
      </c>
      <c r="D9" s="3">
        <v>20</v>
      </c>
      <c r="E9" s="3">
        <v>100</v>
      </c>
      <c r="F9" s="3">
        <v>12</v>
      </c>
      <c r="G9" s="3">
        <v>25</v>
      </c>
      <c r="H9" s="3">
        <v>4</v>
      </c>
      <c r="I9" s="5"/>
      <c r="J9" s="13">
        <v>2</v>
      </c>
      <c r="K9" s="13">
        <v>10</v>
      </c>
      <c r="L9" s="13">
        <v>9</v>
      </c>
      <c r="M9" s="13">
        <v>12</v>
      </c>
      <c r="N9" s="13">
        <v>9</v>
      </c>
      <c r="P9" s="11">
        <f t="shared" ref="P9:P19" si="0">VLOOKUP(J9,$C$7:$H$19,2,FALSE)</f>
        <v>20</v>
      </c>
      <c r="Q9" s="11">
        <f t="shared" ref="Q9:Q19" si="1">VLOOKUP(K9,$C$7:$H$19,3,FALSE)</f>
        <v>150</v>
      </c>
      <c r="R9" s="11">
        <f t="shared" ref="R9:R19" si="2">VLOOKUP(L9,$C$7:$H$19,4,FALSE)</f>
        <v>14</v>
      </c>
      <c r="S9" s="11">
        <f t="shared" ref="S9:S19" si="3">VLOOKUP(M9,$C$7:$H$19,5,FALSE)</f>
        <v>30</v>
      </c>
      <c r="T9" s="11">
        <f t="shared" ref="T9:T19" si="4">VLOOKUP(N9,$C$7:$H$19,6,FALSE)</f>
        <v>6</v>
      </c>
      <c r="V9" s="11">
        <f t="shared" ref="V9:V19" si="5">COUNTIFS(P9,40,T9,6,R9,14)</f>
        <v>0</v>
      </c>
      <c r="W9" s="11">
        <f t="shared" ref="W9:W19" si="6">COUNTIFS(R9,14,Q9,20,S9,20)</f>
        <v>0</v>
      </c>
      <c r="X9" s="11">
        <f t="shared" ref="X9:X19" si="7">COUNTIFS(P9,40,Q9,150)</f>
        <v>0</v>
      </c>
    </row>
    <row r="10" spans="2:25" x14ac:dyDescent="0.25">
      <c r="C10" s="5">
        <v>3</v>
      </c>
      <c r="D10" s="3">
        <v>20</v>
      </c>
      <c r="E10" s="3">
        <v>100</v>
      </c>
      <c r="F10" s="3">
        <v>12</v>
      </c>
      <c r="G10" s="3">
        <v>25</v>
      </c>
      <c r="H10" s="3">
        <v>4</v>
      </c>
      <c r="I10" s="5"/>
      <c r="J10" s="13">
        <v>1</v>
      </c>
      <c r="K10" s="13">
        <v>12</v>
      </c>
      <c r="L10" s="13">
        <v>2</v>
      </c>
      <c r="M10" s="13">
        <v>10</v>
      </c>
      <c r="N10" s="13">
        <v>7</v>
      </c>
      <c r="P10" s="11">
        <f t="shared" si="0"/>
        <v>20</v>
      </c>
      <c r="Q10" s="11">
        <f t="shared" si="1"/>
        <v>150</v>
      </c>
      <c r="R10" s="11">
        <f t="shared" si="2"/>
        <v>12</v>
      </c>
      <c r="S10" s="11">
        <f t="shared" si="3"/>
        <v>30</v>
      </c>
      <c r="T10" s="11">
        <f t="shared" si="4"/>
        <v>5</v>
      </c>
      <c r="V10" s="11">
        <f t="shared" si="5"/>
        <v>0</v>
      </c>
      <c r="W10" s="11">
        <f t="shared" si="6"/>
        <v>0</v>
      </c>
      <c r="X10" s="11">
        <f t="shared" si="7"/>
        <v>0</v>
      </c>
    </row>
    <row r="11" spans="2:25" x14ac:dyDescent="0.25">
      <c r="C11" s="5">
        <v>4</v>
      </c>
      <c r="D11" s="3">
        <v>20</v>
      </c>
      <c r="E11" s="3">
        <v>100</v>
      </c>
      <c r="F11" s="3">
        <v>12</v>
      </c>
      <c r="G11" s="3">
        <v>25</v>
      </c>
      <c r="H11" s="3">
        <v>4</v>
      </c>
      <c r="I11" s="5"/>
      <c r="J11" s="13">
        <v>3</v>
      </c>
      <c r="K11" s="13">
        <v>7</v>
      </c>
      <c r="L11" s="13">
        <v>4</v>
      </c>
      <c r="M11" s="13">
        <v>5</v>
      </c>
      <c r="N11" s="13">
        <v>2</v>
      </c>
      <c r="P11" s="11">
        <f t="shared" si="0"/>
        <v>20</v>
      </c>
      <c r="Q11" s="11">
        <f t="shared" si="1"/>
        <v>150</v>
      </c>
      <c r="R11" s="11">
        <f t="shared" si="2"/>
        <v>12</v>
      </c>
      <c r="S11" s="11">
        <f t="shared" si="3"/>
        <v>25</v>
      </c>
      <c r="T11" s="11">
        <f t="shared" si="4"/>
        <v>4</v>
      </c>
      <c r="V11" s="11">
        <f t="shared" si="5"/>
        <v>0</v>
      </c>
      <c r="W11" s="11">
        <f t="shared" si="6"/>
        <v>0</v>
      </c>
      <c r="X11" s="11">
        <f t="shared" si="7"/>
        <v>0</v>
      </c>
    </row>
    <row r="12" spans="2:25" x14ac:dyDescent="0.25">
      <c r="C12" s="5">
        <v>5</v>
      </c>
      <c r="D12" s="3">
        <v>20</v>
      </c>
      <c r="E12" s="3">
        <v>100</v>
      </c>
      <c r="F12" s="3">
        <v>12</v>
      </c>
      <c r="G12" s="3">
        <v>25</v>
      </c>
      <c r="H12" s="3">
        <v>5</v>
      </c>
      <c r="I12" s="5"/>
      <c r="J12" s="13">
        <v>9</v>
      </c>
      <c r="K12" s="13">
        <v>3</v>
      </c>
      <c r="L12" s="13">
        <v>11</v>
      </c>
      <c r="M12" s="13">
        <v>1</v>
      </c>
      <c r="N12" s="13">
        <v>1</v>
      </c>
      <c r="P12" s="11">
        <f t="shared" si="0"/>
        <v>40</v>
      </c>
      <c r="Q12" s="11">
        <f t="shared" si="1"/>
        <v>100</v>
      </c>
      <c r="R12" s="11">
        <f t="shared" si="2"/>
        <v>14</v>
      </c>
      <c r="S12" s="11">
        <f t="shared" si="3"/>
        <v>25</v>
      </c>
      <c r="T12" s="11">
        <f t="shared" si="4"/>
        <v>4</v>
      </c>
      <c r="V12" s="11">
        <f t="shared" si="5"/>
        <v>0</v>
      </c>
      <c r="W12" s="11">
        <f t="shared" si="6"/>
        <v>0</v>
      </c>
      <c r="X12" s="11">
        <f t="shared" si="7"/>
        <v>0</v>
      </c>
    </row>
    <row r="13" spans="2:25" x14ac:dyDescent="0.25">
      <c r="C13" s="5">
        <v>6</v>
      </c>
      <c r="D13" s="3">
        <v>20</v>
      </c>
      <c r="E13" s="3">
        <v>100</v>
      </c>
      <c r="F13" s="3">
        <v>12</v>
      </c>
      <c r="G13" s="3">
        <v>25</v>
      </c>
      <c r="H13" s="3">
        <v>5</v>
      </c>
      <c r="I13" s="5"/>
      <c r="J13" s="13">
        <v>5</v>
      </c>
      <c r="K13" s="13">
        <v>11</v>
      </c>
      <c r="L13" s="13">
        <v>10</v>
      </c>
      <c r="M13" s="13">
        <v>2</v>
      </c>
      <c r="N13" s="13">
        <v>11</v>
      </c>
      <c r="P13" s="11">
        <f t="shared" si="0"/>
        <v>20</v>
      </c>
      <c r="Q13" s="11">
        <f t="shared" si="1"/>
        <v>150</v>
      </c>
      <c r="R13" s="11">
        <f t="shared" si="2"/>
        <v>14</v>
      </c>
      <c r="S13" s="11">
        <f t="shared" si="3"/>
        <v>25</v>
      </c>
      <c r="T13" s="11">
        <f t="shared" si="4"/>
        <v>6</v>
      </c>
      <c r="V13" s="11">
        <f t="shared" si="5"/>
        <v>0</v>
      </c>
      <c r="W13" s="11">
        <f t="shared" si="6"/>
        <v>0</v>
      </c>
      <c r="X13" s="11">
        <f t="shared" si="7"/>
        <v>0</v>
      </c>
    </row>
    <row r="14" spans="2:25" x14ac:dyDescent="0.25">
      <c r="C14" s="5">
        <v>7</v>
      </c>
      <c r="D14" s="3">
        <v>40</v>
      </c>
      <c r="E14" s="3">
        <v>150</v>
      </c>
      <c r="F14" s="3">
        <v>14</v>
      </c>
      <c r="G14" s="3">
        <v>30</v>
      </c>
      <c r="H14" s="3">
        <v>5</v>
      </c>
      <c r="I14" s="5"/>
      <c r="J14" s="13">
        <v>6</v>
      </c>
      <c r="K14" s="13">
        <v>9</v>
      </c>
      <c r="L14" s="13">
        <v>7</v>
      </c>
      <c r="M14" s="13">
        <v>7</v>
      </c>
      <c r="N14" s="13">
        <v>3</v>
      </c>
      <c r="P14" s="11">
        <f t="shared" si="0"/>
        <v>20</v>
      </c>
      <c r="Q14" s="11">
        <f t="shared" si="1"/>
        <v>150</v>
      </c>
      <c r="R14" s="11">
        <f t="shared" si="2"/>
        <v>14</v>
      </c>
      <c r="S14" s="11">
        <f t="shared" si="3"/>
        <v>30</v>
      </c>
      <c r="T14" s="11">
        <f t="shared" si="4"/>
        <v>4</v>
      </c>
      <c r="V14" s="11">
        <f t="shared" si="5"/>
        <v>0</v>
      </c>
      <c r="W14" s="11">
        <f t="shared" si="6"/>
        <v>0</v>
      </c>
      <c r="X14" s="11">
        <f t="shared" si="7"/>
        <v>0</v>
      </c>
    </row>
    <row r="15" spans="2:25" x14ac:dyDescent="0.25">
      <c r="C15" s="5">
        <v>8</v>
      </c>
      <c r="D15" s="3">
        <v>40</v>
      </c>
      <c r="E15" s="3">
        <v>150</v>
      </c>
      <c r="F15" s="3">
        <v>14</v>
      </c>
      <c r="G15" s="3">
        <v>30</v>
      </c>
      <c r="H15" s="3">
        <v>5</v>
      </c>
      <c r="I15" s="5"/>
      <c r="J15" s="13">
        <v>10</v>
      </c>
      <c r="K15" s="13">
        <v>5</v>
      </c>
      <c r="L15" s="13">
        <v>6</v>
      </c>
      <c r="M15" s="13">
        <v>11</v>
      </c>
      <c r="N15" s="13">
        <v>4</v>
      </c>
      <c r="P15" s="11">
        <f t="shared" si="0"/>
        <v>40</v>
      </c>
      <c r="Q15" s="11">
        <f t="shared" si="1"/>
        <v>100</v>
      </c>
      <c r="R15" s="11">
        <f t="shared" si="2"/>
        <v>12</v>
      </c>
      <c r="S15" s="11">
        <f t="shared" si="3"/>
        <v>30</v>
      </c>
      <c r="T15" s="11">
        <f t="shared" si="4"/>
        <v>4</v>
      </c>
      <c r="V15" s="11">
        <f t="shared" si="5"/>
        <v>0</v>
      </c>
      <c r="W15" s="11">
        <f t="shared" si="6"/>
        <v>0</v>
      </c>
      <c r="X15" s="11">
        <f t="shared" si="7"/>
        <v>0</v>
      </c>
    </row>
    <row r="16" spans="2:25" x14ac:dyDescent="0.25">
      <c r="C16" s="5">
        <v>9</v>
      </c>
      <c r="D16" s="3">
        <v>40</v>
      </c>
      <c r="E16" s="3">
        <v>150</v>
      </c>
      <c r="F16" s="3">
        <v>14</v>
      </c>
      <c r="G16" s="3">
        <v>30</v>
      </c>
      <c r="H16" s="3">
        <v>6</v>
      </c>
      <c r="I16" s="5"/>
      <c r="J16" s="13">
        <v>4</v>
      </c>
      <c r="K16" s="13">
        <v>8</v>
      </c>
      <c r="L16" s="13">
        <v>3</v>
      </c>
      <c r="M16" s="13">
        <v>6</v>
      </c>
      <c r="N16" s="13">
        <v>5</v>
      </c>
      <c r="P16" s="11">
        <f t="shared" si="0"/>
        <v>20</v>
      </c>
      <c r="Q16" s="11">
        <f t="shared" si="1"/>
        <v>150</v>
      </c>
      <c r="R16" s="11">
        <f t="shared" si="2"/>
        <v>12</v>
      </c>
      <c r="S16" s="11">
        <f t="shared" si="3"/>
        <v>25</v>
      </c>
      <c r="T16" s="11">
        <f t="shared" si="4"/>
        <v>5</v>
      </c>
      <c r="V16" s="11">
        <f t="shared" si="5"/>
        <v>0</v>
      </c>
      <c r="W16" s="11">
        <f t="shared" si="6"/>
        <v>0</v>
      </c>
      <c r="X16" s="11">
        <f t="shared" si="7"/>
        <v>0</v>
      </c>
    </row>
    <row r="17" spans="3:24" x14ac:dyDescent="0.25">
      <c r="C17" s="5">
        <v>10</v>
      </c>
      <c r="D17" s="3">
        <v>40</v>
      </c>
      <c r="E17" s="3">
        <v>150</v>
      </c>
      <c r="F17" s="3">
        <v>14</v>
      </c>
      <c r="G17" s="3">
        <v>30</v>
      </c>
      <c r="H17" s="3">
        <v>6</v>
      </c>
      <c r="I17" s="5"/>
      <c r="J17" s="13">
        <v>12</v>
      </c>
      <c r="K17" s="13">
        <v>6</v>
      </c>
      <c r="L17" s="13">
        <v>12</v>
      </c>
      <c r="M17" s="13">
        <v>8</v>
      </c>
      <c r="N17" s="13">
        <v>8</v>
      </c>
      <c r="P17" s="11">
        <f t="shared" si="0"/>
        <v>40</v>
      </c>
      <c r="Q17" s="11">
        <f t="shared" si="1"/>
        <v>100</v>
      </c>
      <c r="R17" s="11">
        <f t="shared" si="2"/>
        <v>14</v>
      </c>
      <c r="S17" s="11">
        <f t="shared" si="3"/>
        <v>30</v>
      </c>
      <c r="T17" s="11">
        <f t="shared" si="4"/>
        <v>5</v>
      </c>
      <c r="V17" s="11">
        <f t="shared" si="5"/>
        <v>0</v>
      </c>
      <c r="W17" s="11">
        <f t="shared" si="6"/>
        <v>0</v>
      </c>
      <c r="X17" s="11">
        <f t="shared" si="7"/>
        <v>0</v>
      </c>
    </row>
    <row r="18" spans="3:24" x14ac:dyDescent="0.25">
      <c r="C18" s="5">
        <v>11</v>
      </c>
      <c r="D18" s="3">
        <v>40</v>
      </c>
      <c r="E18" s="3">
        <v>150</v>
      </c>
      <c r="F18" s="3">
        <v>14</v>
      </c>
      <c r="G18" s="3">
        <v>30</v>
      </c>
      <c r="H18" s="3">
        <v>6</v>
      </c>
      <c r="I18" s="5"/>
      <c r="J18" s="13">
        <v>8</v>
      </c>
      <c r="K18" s="13">
        <v>2</v>
      </c>
      <c r="L18" s="13">
        <v>1</v>
      </c>
      <c r="M18" s="13">
        <v>3</v>
      </c>
      <c r="N18" s="13">
        <v>12</v>
      </c>
      <c r="P18" s="11">
        <f t="shared" si="0"/>
        <v>40</v>
      </c>
      <c r="Q18" s="11">
        <f t="shared" si="1"/>
        <v>100</v>
      </c>
      <c r="R18" s="11">
        <f t="shared" si="2"/>
        <v>12</v>
      </c>
      <c r="S18" s="11">
        <f t="shared" si="3"/>
        <v>25</v>
      </c>
      <c r="T18" s="11">
        <f t="shared" si="4"/>
        <v>6</v>
      </c>
      <c r="V18" s="11">
        <f t="shared" si="5"/>
        <v>0</v>
      </c>
      <c r="W18" s="11">
        <f t="shared" si="6"/>
        <v>0</v>
      </c>
      <c r="X18" s="11">
        <f t="shared" si="7"/>
        <v>0</v>
      </c>
    </row>
    <row r="19" spans="3:24" x14ac:dyDescent="0.25">
      <c r="C19" s="5">
        <v>12</v>
      </c>
      <c r="D19" s="3">
        <v>40</v>
      </c>
      <c r="E19" s="3">
        <v>150</v>
      </c>
      <c r="F19" s="3">
        <v>14</v>
      </c>
      <c r="G19" s="3">
        <v>30</v>
      </c>
      <c r="H19" s="3">
        <v>6</v>
      </c>
      <c r="J19" s="13">
        <v>11</v>
      </c>
      <c r="K19" s="13">
        <v>4</v>
      </c>
      <c r="L19" s="13">
        <v>5</v>
      </c>
      <c r="M19" s="13">
        <v>9</v>
      </c>
      <c r="N19" s="13">
        <v>10</v>
      </c>
      <c r="P19" s="11">
        <f t="shared" si="0"/>
        <v>40</v>
      </c>
      <c r="Q19" s="11">
        <f t="shared" si="1"/>
        <v>100</v>
      </c>
      <c r="R19" s="11">
        <f t="shared" si="2"/>
        <v>12</v>
      </c>
      <c r="S19" s="11">
        <f t="shared" si="3"/>
        <v>30</v>
      </c>
      <c r="T19" s="11">
        <f t="shared" si="4"/>
        <v>6</v>
      </c>
      <c r="V19" s="11">
        <f t="shared" si="5"/>
        <v>0</v>
      </c>
      <c r="W19" s="11">
        <f t="shared" si="6"/>
        <v>0</v>
      </c>
      <c r="X19" s="11">
        <f t="shared" si="7"/>
        <v>0</v>
      </c>
    </row>
    <row r="20" spans="3:24" x14ac:dyDescent="0.25">
      <c r="G20" s="4"/>
      <c r="H20" s="4"/>
    </row>
    <row r="21" spans="3:24" x14ac:dyDescent="0.25">
      <c r="G21" s="4"/>
      <c r="H21" s="4"/>
    </row>
    <row r="22" spans="3:24" x14ac:dyDescent="0.25">
      <c r="D22" t="s">
        <v>0</v>
      </c>
      <c r="E22" t="s">
        <v>1</v>
      </c>
      <c r="F22" t="s">
        <v>2</v>
      </c>
      <c r="G22" s="4" t="s">
        <v>6</v>
      </c>
      <c r="H22" s="4" t="s">
        <v>7</v>
      </c>
    </row>
    <row r="23" spans="3:24" x14ac:dyDescent="0.25">
      <c r="C23" s="6" t="s">
        <v>0</v>
      </c>
      <c r="D23" s="11">
        <f>ABS(CORREL($P$8:$P$19,P8:P19))</f>
        <v>1</v>
      </c>
      <c r="E23" s="11">
        <f t="shared" ref="E23:H23" si="8">ABS(CORREL($P$8:$P$19,Q8:Q19))</f>
        <v>1</v>
      </c>
      <c r="F23" s="11">
        <f>ABS(CORREL($P$8:$P$19,R8:R19))</f>
        <v>0</v>
      </c>
      <c r="G23" s="11">
        <f t="shared" si="8"/>
        <v>0</v>
      </c>
      <c r="H23" s="11">
        <f t="shared" si="8"/>
        <v>0</v>
      </c>
    </row>
    <row r="24" spans="3:24" x14ac:dyDescent="0.25">
      <c r="C24" s="6" t="s">
        <v>1</v>
      </c>
      <c r="D24" s="11">
        <f>ABS(CORREL($Q$8:$Q$19,P8:P19))</f>
        <v>1</v>
      </c>
      <c r="E24" s="11">
        <f t="shared" ref="E24:H24" si="9">ABS(CORREL($Q$8:$Q$19,Q8:Q19))</f>
        <v>1</v>
      </c>
      <c r="F24" s="11">
        <f t="shared" si="9"/>
        <v>0</v>
      </c>
      <c r="G24" s="11">
        <f t="shared" si="9"/>
        <v>0</v>
      </c>
      <c r="H24" s="11">
        <f t="shared" si="9"/>
        <v>0</v>
      </c>
    </row>
    <row r="25" spans="3:24" x14ac:dyDescent="0.25">
      <c r="C25" s="6" t="s">
        <v>2</v>
      </c>
      <c r="D25" s="11">
        <f>ABS(CORREL($R$8:$R$19,P8:P19))</f>
        <v>0</v>
      </c>
      <c r="E25" s="11">
        <f t="shared" ref="E25:H25" si="10">ABS(CORREL($R$8:$R$19,Q8:Q19))</f>
        <v>0</v>
      </c>
      <c r="F25" s="11">
        <f t="shared" si="10"/>
        <v>1</v>
      </c>
      <c r="G25" s="11">
        <f t="shared" si="10"/>
        <v>0</v>
      </c>
      <c r="H25" s="11">
        <f t="shared" si="10"/>
        <v>0</v>
      </c>
    </row>
    <row r="26" spans="3:24" x14ac:dyDescent="0.25">
      <c r="C26" s="6" t="s">
        <v>6</v>
      </c>
      <c r="D26" s="11">
        <f>ABS(CORREL($S$8:$S$19,P8:P19))</f>
        <v>0</v>
      </c>
      <c r="E26" s="11">
        <f t="shared" ref="E26:H26" si="11">ABS(CORREL($S$8:$S$19,Q8:Q19))</f>
        <v>0</v>
      </c>
      <c r="F26" s="11">
        <f t="shared" si="11"/>
        <v>0</v>
      </c>
      <c r="G26" s="11">
        <f t="shared" si="11"/>
        <v>1</v>
      </c>
      <c r="H26" s="11">
        <f t="shared" si="11"/>
        <v>0</v>
      </c>
    </row>
    <row r="27" spans="3:24" x14ac:dyDescent="0.25">
      <c r="C27" s="6" t="s">
        <v>7</v>
      </c>
      <c r="D27" s="11">
        <f>ABS(CORREL($T$8:$T$19,P8:P19))</f>
        <v>0</v>
      </c>
      <c r="E27" s="11">
        <f t="shared" ref="E27:H27" si="12">ABS(CORREL($T$8:$T$19,Q8:Q19))</f>
        <v>0</v>
      </c>
      <c r="F27" s="11">
        <f t="shared" si="12"/>
        <v>0</v>
      </c>
      <c r="G27" s="11">
        <f t="shared" si="12"/>
        <v>0</v>
      </c>
      <c r="H27" s="11">
        <f t="shared" si="12"/>
        <v>1</v>
      </c>
    </row>
    <row r="28" spans="3:24" x14ac:dyDescent="0.25">
      <c r="G28" s="4"/>
      <c r="H28" s="4"/>
    </row>
    <row r="29" spans="3:24" x14ac:dyDescent="0.25">
      <c r="C29" t="s">
        <v>14</v>
      </c>
      <c r="D29">
        <f>(SUM(D23:H27)-COUNTA(C23:C27))/(COUNT(D23:H27)-COUNTA(C23:C27))</f>
        <v>0.1</v>
      </c>
      <c r="G29" s="4"/>
      <c r="H29" s="4"/>
    </row>
    <row r="30" spans="3:24" x14ac:dyDescent="0.25">
      <c r="C30" t="s">
        <v>15</v>
      </c>
      <c r="D30">
        <f>SUM(V8:X19)</f>
        <v>0</v>
      </c>
      <c r="G30" s="4"/>
      <c r="H30" s="4"/>
    </row>
    <row r="31" spans="3:24" x14ac:dyDescent="0.25">
      <c r="C31" t="s">
        <v>16</v>
      </c>
      <c r="D31">
        <f>D29+D30</f>
        <v>0.1</v>
      </c>
      <c r="G31" s="4"/>
      <c r="H31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FF28-CE6A-4E2C-99C4-DF6495AB3F30}">
  <sheetPr codeName="Planilha4"/>
  <dimension ref="A1:G89"/>
  <sheetViews>
    <sheetView showGridLines="0" workbookViewId="0"/>
  </sheetViews>
  <sheetFormatPr defaultRowHeight="15" x14ac:dyDescent="0.25"/>
  <cols>
    <col min="1" max="1" width="2.28515625" customWidth="1"/>
    <col min="2" max="2" width="20.28515625" bestFit="1" customWidth="1"/>
    <col min="3" max="3" width="10.85546875" bestFit="1" customWidth="1"/>
    <col min="4" max="4" width="13.28515625" bestFit="1" customWidth="1"/>
    <col min="5" max="5" width="10.42578125" bestFit="1" customWidth="1"/>
    <col min="6" max="6" width="14.85546875" bestFit="1" customWidth="1"/>
  </cols>
  <sheetData>
    <row r="1" spans="1:5" x14ac:dyDescent="0.25">
      <c r="A1" s="7" t="s">
        <v>17</v>
      </c>
    </row>
    <row r="2" spans="1:5" x14ac:dyDescent="0.25">
      <c r="A2" s="7" t="s">
        <v>18</v>
      </c>
    </row>
    <row r="3" spans="1:5" x14ac:dyDescent="0.25">
      <c r="A3" s="7" t="s">
        <v>19</v>
      </c>
    </row>
    <row r="4" spans="1:5" x14ac:dyDescent="0.25">
      <c r="A4" s="7" t="s">
        <v>20</v>
      </c>
    </row>
    <row r="5" spans="1:5" x14ac:dyDescent="0.25">
      <c r="A5" s="7" t="s">
        <v>21</v>
      </c>
    </row>
    <row r="6" spans="1:5" x14ac:dyDescent="0.25">
      <c r="A6" s="7"/>
      <c r="B6" t="s">
        <v>22</v>
      </c>
    </row>
    <row r="7" spans="1:5" x14ac:dyDescent="0.25">
      <c r="A7" s="7"/>
      <c r="B7" t="s">
        <v>23</v>
      </c>
    </row>
    <row r="8" spans="1:5" x14ac:dyDescent="0.25">
      <c r="A8" s="7"/>
      <c r="B8" t="s">
        <v>24</v>
      </c>
    </row>
    <row r="9" spans="1:5" x14ac:dyDescent="0.25">
      <c r="A9" s="7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2" spans="1:5" x14ac:dyDescent="0.25">
      <c r="B12" t="s">
        <v>28</v>
      </c>
    </row>
    <row r="14" spans="1:5" ht="15.75" thickBot="1" x14ac:dyDescent="0.3">
      <c r="A14" t="s">
        <v>29</v>
      </c>
    </row>
    <row r="15" spans="1:5" ht="15.75" thickBot="1" x14ac:dyDescent="0.3">
      <c r="B15" s="21" t="s">
        <v>30</v>
      </c>
      <c r="C15" s="21" t="s">
        <v>31</v>
      </c>
      <c r="D15" s="21" t="s">
        <v>32</v>
      </c>
      <c r="E15" s="21" t="s">
        <v>33</v>
      </c>
    </row>
    <row r="16" spans="1:5" ht="15.75" thickBot="1" x14ac:dyDescent="0.3">
      <c r="B16" s="20" t="s">
        <v>38</v>
      </c>
      <c r="C16" s="20" t="s">
        <v>39</v>
      </c>
      <c r="D16" s="23">
        <v>0.1</v>
      </c>
      <c r="E16" s="23">
        <v>0.1</v>
      </c>
    </row>
    <row r="19" spans="1:6" ht="15.75" thickBot="1" x14ac:dyDescent="0.3">
      <c r="A19" t="s">
        <v>34</v>
      </c>
    </row>
    <row r="20" spans="1:6" ht="15.75" thickBot="1" x14ac:dyDescent="0.3">
      <c r="B20" s="21" t="s">
        <v>30</v>
      </c>
      <c r="C20" s="21" t="s">
        <v>31</v>
      </c>
      <c r="D20" s="21" t="s">
        <v>32</v>
      </c>
      <c r="E20" s="21" t="s">
        <v>33</v>
      </c>
      <c r="F20" s="21" t="s">
        <v>35</v>
      </c>
    </row>
    <row r="21" spans="1:6" x14ac:dyDescent="0.25">
      <c r="B21" s="22" t="s">
        <v>40</v>
      </c>
      <c r="C21" s="22" t="s">
        <v>0</v>
      </c>
      <c r="D21" s="24">
        <v>7</v>
      </c>
      <c r="E21" s="24">
        <v>7</v>
      </c>
      <c r="F21" s="22" t="s">
        <v>101</v>
      </c>
    </row>
    <row r="22" spans="1:6" x14ac:dyDescent="0.25">
      <c r="B22" s="22" t="s">
        <v>41</v>
      </c>
      <c r="C22" s="22" t="s">
        <v>1</v>
      </c>
      <c r="D22" s="24">
        <v>1</v>
      </c>
      <c r="E22" s="24">
        <v>1</v>
      </c>
      <c r="F22" s="22" t="s">
        <v>101</v>
      </c>
    </row>
    <row r="23" spans="1:6" x14ac:dyDescent="0.25">
      <c r="B23" s="22" t="s">
        <v>42</v>
      </c>
      <c r="C23" s="22" t="s">
        <v>2</v>
      </c>
      <c r="D23" s="24">
        <v>8</v>
      </c>
      <c r="E23" s="24">
        <v>8</v>
      </c>
      <c r="F23" s="22" t="s">
        <v>101</v>
      </c>
    </row>
    <row r="24" spans="1:6" x14ac:dyDescent="0.25">
      <c r="B24" s="22" t="s">
        <v>43</v>
      </c>
      <c r="C24" s="22" t="s">
        <v>6</v>
      </c>
      <c r="D24" s="24">
        <v>4</v>
      </c>
      <c r="E24" s="24">
        <v>4</v>
      </c>
      <c r="F24" s="22" t="s">
        <v>101</v>
      </c>
    </row>
    <row r="25" spans="1:6" x14ac:dyDescent="0.25">
      <c r="B25" s="22" t="s">
        <v>44</v>
      </c>
      <c r="C25" s="22" t="s">
        <v>7</v>
      </c>
      <c r="D25" s="24">
        <v>6</v>
      </c>
      <c r="E25" s="24">
        <v>6</v>
      </c>
      <c r="F25" s="22" t="s">
        <v>101</v>
      </c>
    </row>
    <row r="26" spans="1:6" x14ac:dyDescent="0.25">
      <c r="B26" s="22" t="s">
        <v>45</v>
      </c>
      <c r="C26" s="22" t="s">
        <v>0</v>
      </c>
      <c r="D26" s="24">
        <v>2</v>
      </c>
      <c r="E26" s="24">
        <v>2</v>
      </c>
      <c r="F26" s="22" t="s">
        <v>101</v>
      </c>
    </row>
    <row r="27" spans="1:6" x14ac:dyDescent="0.25">
      <c r="B27" s="22" t="s">
        <v>46</v>
      </c>
      <c r="C27" s="22" t="s">
        <v>1</v>
      </c>
      <c r="D27" s="24">
        <v>10</v>
      </c>
      <c r="E27" s="24">
        <v>10</v>
      </c>
      <c r="F27" s="22" t="s">
        <v>101</v>
      </c>
    </row>
    <row r="28" spans="1:6" x14ac:dyDescent="0.25">
      <c r="B28" s="22" t="s">
        <v>47</v>
      </c>
      <c r="C28" s="22" t="s">
        <v>2</v>
      </c>
      <c r="D28" s="24">
        <v>9</v>
      </c>
      <c r="E28" s="24">
        <v>9</v>
      </c>
      <c r="F28" s="22" t="s">
        <v>101</v>
      </c>
    </row>
    <row r="29" spans="1:6" x14ac:dyDescent="0.25">
      <c r="B29" s="22" t="s">
        <v>48</v>
      </c>
      <c r="C29" s="22" t="s">
        <v>6</v>
      </c>
      <c r="D29" s="24">
        <v>12</v>
      </c>
      <c r="E29" s="24">
        <v>12</v>
      </c>
      <c r="F29" s="22" t="s">
        <v>101</v>
      </c>
    </row>
    <row r="30" spans="1:6" x14ac:dyDescent="0.25">
      <c r="B30" s="22" t="s">
        <v>49</v>
      </c>
      <c r="C30" s="22" t="s">
        <v>7</v>
      </c>
      <c r="D30" s="24">
        <v>9</v>
      </c>
      <c r="E30" s="24">
        <v>9</v>
      </c>
      <c r="F30" s="22" t="s">
        <v>101</v>
      </c>
    </row>
    <row r="31" spans="1:6" x14ac:dyDescent="0.25">
      <c r="B31" s="22" t="s">
        <v>50</v>
      </c>
      <c r="C31" s="22" t="s">
        <v>0</v>
      </c>
      <c r="D31" s="24">
        <v>1</v>
      </c>
      <c r="E31" s="24">
        <v>1</v>
      </c>
      <c r="F31" s="22" t="s">
        <v>101</v>
      </c>
    </row>
    <row r="32" spans="1:6" x14ac:dyDescent="0.25">
      <c r="B32" s="22" t="s">
        <v>51</v>
      </c>
      <c r="C32" s="22" t="s">
        <v>1</v>
      </c>
      <c r="D32" s="24">
        <v>12</v>
      </c>
      <c r="E32" s="24">
        <v>12</v>
      </c>
      <c r="F32" s="22" t="s">
        <v>101</v>
      </c>
    </row>
    <row r="33" spans="2:6" x14ac:dyDescent="0.25">
      <c r="B33" s="22" t="s">
        <v>52</v>
      </c>
      <c r="C33" s="22" t="s">
        <v>2</v>
      </c>
      <c r="D33" s="24">
        <v>2</v>
      </c>
      <c r="E33" s="24">
        <v>2</v>
      </c>
      <c r="F33" s="22" t="s">
        <v>101</v>
      </c>
    </row>
    <row r="34" spans="2:6" x14ac:dyDescent="0.25">
      <c r="B34" s="22" t="s">
        <v>53</v>
      </c>
      <c r="C34" s="22" t="s">
        <v>6</v>
      </c>
      <c r="D34" s="24">
        <v>10</v>
      </c>
      <c r="E34" s="24">
        <v>10</v>
      </c>
      <c r="F34" s="22" t="s">
        <v>101</v>
      </c>
    </row>
    <row r="35" spans="2:6" x14ac:dyDescent="0.25">
      <c r="B35" s="22" t="s">
        <v>54</v>
      </c>
      <c r="C35" s="22" t="s">
        <v>7</v>
      </c>
      <c r="D35" s="24">
        <v>7</v>
      </c>
      <c r="E35" s="24">
        <v>7</v>
      </c>
      <c r="F35" s="22" t="s">
        <v>101</v>
      </c>
    </row>
    <row r="36" spans="2:6" x14ac:dyDescent="0.25">
      <c r="B36" s="22" t="s">
        <v>55</v>
      </c>
      <c r="C36" s="22" t="s">
        <v>0</v>
      </c>
      <c r="D36" s="24">
        <v>3</v>
      </c>
      <c r="E36" s="24">
        <v>3</v>
      </c>
      <c r="F36" s="22" t="s">
        <v>101</v>
      </c>
    </row>
    <row r="37" spans="2:6" x14ac:dyDescent="0.25">
      <c r="B37" s="22" t="s">
        <v>56</v>
      </c>
      <c r="C37" s="22" t="s">
        <v>1</v>
      </c>
      <c r="D37" s="24">
        <v>7</v>
      </c>
      <c r="E37" s="24">
        <v>7</v>
      </c>
      <c r="F37" s="22" t="s">
        <v>101</v>
      </c>
    </row>
    <row r="38" spans="2:6" x14ac:dyDescent="0.25">
      <c r="B38" s="22" t="s">
        <v>57</v>
      </c>
      <c r="C38" s="22" t="s">
        <v>2</v>
      </c>
      <c r="D38" s="24">
        <v>4</v>
      </c>
      <c r="E38" s="24">
        <v>4</v>
      </c>
      <c r="F38" s="22" t="s">
        <v>101</v>
      </c>
    </row>
    <row r="39" spans="2:6" x14ac:dyDescent="0.25">
      <c r="B39" s="22" t="s">
        <v>58</v>
      </c>
      <c r="C39" s="22" t="s">
        <v>6</v>
      </c>
      <c r="D39" s="24">
        <v>5</v>
      </c>
      <c r="E39" s="24">
        <v>5</v>
      </c>
      <c r="F39" s="22" t="s">
        <v>101</v>
      </c>
    </row>
    <row r="40" spans="2:6" x14ac:dyDescent="0.25">
      <c r="B40" s="22" t="s">
        <v>59</v>
      </c>
      <c r="C40" s="22" t="s">
        <v>7</v>
      </c>
      <c r="D40" s="24">
        <v>2</v>
      </c>
      <c r="E40" s="24">
        <v>2</v>
      </c>
      <c r="F40" s="22" t="s">
        <v>101</v>
      </c>
    </row>
    <row r="41" spans="2:6" x14ac:dyDescent="0.25">
      <c r="B41" s="22" t="s">
        <v>60</v>
      </c>
      <c r="C41" s="22" t="s">
        <v>0</v>
      </c>
      <c r="D41" s="24">
        <v>9</v>
      </c>
      <c r="E41" s="24">
        <v>9</v>
      </c>
      <c r="F41" s="22" t="s">
        <v>101</v>
      </c>
    </row>
    <row r="42" spans="2:6" x14ac:dyDescent="0.25">
      <c r="B42" s="22" t="s">
        <v>61</v>
      </c>
      <c r="C42" s="22" t="s">
        <v>1</v>
      </c>
      <c r="D42" s="24">
        <v>3</v>
      </c>
      <c r="E42" s="24">
        <v>3</v>
      </c>
      <c r="F42" s="22" t="s">
        <v>101</v>
      </c>
    </row>
    <row r="43" spans="2:6" x14ac:dyDescent="0.25">
      <c r="B43" s="22" t="s">
        <v>62</v>
      </c>
      <c r="C43" s="22" t="s">
        <v>2</v>
      </c>
      <c r="D43" s="24">
        <v>11</v>
      </c>
      <c r="E43" s="24">
        <v>11</v>
      </c>
      <c r="F43" s="22" t="s">
        <v>101</v>
      </c>
    </row>
    <row r="44" spans="2:6" x14ac:dyDescent="0.25">
      <c r="B44" s="22" t="s">
        <v>63</v>
      </c>
      <c r="C44" s="22" t="s">
        <v>6</v>
      </c>
      <c r="D44" s="24">
        <v>1</v>
      </c>
      <c r="E44" s="24">
        <v>1</v>
      </c>
      <c r="F44" s="22" t="s">
        <v>101</v>
      </c>
    </row>
    <row r="45" spans="2:6" x14ac:dyDescent="0.25">
      <c r="B45" s="22" t="s">
        <v>64</v>
      </c>
      <c r="C45" s="22" t="s">
        <v>7</v>
      </c>
      <c r="D45" s="24">
        <v>1</v>
      </c>
      <c r="E45" s="24">
        <v>1</v>
      </c>
      <c r="F45" s="22" t="s">
        <v>101</v>
      </c>
    </row>
    <row r="46" spans="2:6" x14ac:dyDescent="0.25">
      <c r="B46" s="22" t="s">
        <v>65</v>
      </c>
      <c r="C46" s="22" t="s">
        <v>0</v>
      </c>
      <c r="D46" s="24">
        <v>5</v>
      </c>
      <c r="E46" s="24">
        <v>5</v>
      </c>
      <c r="F46" s="22" t="s">
        <v>101</v>
      </c>
    </row>
    <row r="47" spans="2:6" x14ac:dyDescent="0.25">
      <c r="B47" s="22" t="s">
        <v>66</v>
      </c>
      <c r="C47" s="22" t="s">
        <v>1</v>
      </c>
      <c r="D47" s="24">
        <v>11</v>
      </c>
      <c r="E47" s="24">
        <v>11</v>
      </c>
      <c r="F47" s="22" t="s">
        <v>101</v>
      </c>
    </row>
    <row r="48" spans="2:6" x14ac:dyDescent="0.25">
      <c r="B48" s="22" t="s">
        <v>67</v>
      </c>
      <c r="C48" s="22" t="s">
        <v>2</v>
      </c>
      <c r="D48" s="24">
        <v>10</v>
      </c>
      <c r="E48" s="24">
        <v>10</v>
      </c>
      <c r="F48" s="22" t="s">
        <v>101</v>
      </c>
    </row>
    <row r="49" spans="2:6" x14ac:dyDescent="0.25">
      <c r="B49" s="22" t="s">
        <v>68</v>
      </c>
      <c r="C49" s="22" t="s">
        <v>6</v>
      </c>
      <c r="D49" s="24">
        <v>2</v>
      </c>
      <c r="E49" s="24">
        <v>2</v>
      </c>
      <c r="F49" s="22" t="s">
        <v>101</v>
      </c>
    </row>
    <row r="50" spans="2:6" x14ac:dyDescent="0.25">
      <c r="B50" s="22" t="s">
        <v>69</v>
      </c>
      <c r="C50" s="22" t="s">
        <v>7</v>
      </c>
      <c r="D50" s="24">
        <v>11</v>
      </c>
      <c r="E50" s="24">
        <v>11</v>
      </c>
      <c r="F50" s="22" t="s">
        <v>101</v>
      </c>
    </row>
    <row r="51" spans="2:6" x14ac:dyDescent="0.25">
      <c r="B51" s="22" t="s">
        <v>70</v>
      </c>
      <c r="C51" s="22" t="s">
        <v>0</v>
      </c>
      <c r="D51" s="24">
        <v>6</v>
      </c>
      <c r="E51" s="24">
        <v>6</v>
      </c>
      <c r="F51" s="22" t="s">
        <v>101</v>
      </c>
    </row>
    <row r="52" spans="2:6" x14ac:dyDescent="0.25">
      <c r="B52" s="22" t="s">
        <v>71</v>
      </c>
      <c r="C52" s="22" t="s">
        <v>1</v>
      </c>
      <c r="D52" s="24">
        <v>9</v>
      </c>
      <c r="E52" s="24">
        <v>9</v>
      </c>
      <c r="F52" s="22" t="s">
        <v>101</v>
      </c>
    </row>
    <row r="53" spans="2:6" x14ac:dyDescent="0.25">
      <c r="B53" s="22" t="s">
        <v>72</v>
      </c>
      <c r="C53" s="22" t="s">
        <v>2</v>
      </c>
      <c r="D53" s="24">
        <v>7</v>
      </c>
      <c r="E53" s="24">
        <v>7</v>
      </c>
      <c r="F53" s="22" t="s">
        <v>101</v>
      </c>
    </row>
    <row r="54" spans="2:6" x14ac:dyDescent="0.25">
      <c r="B54" s="22" t="s">
        <v>73</v>
      </c>
      <c r="C54" s="22" t="s">
        <v>6</v>
      </c>
      <c r="D54" s="24">
        <v>7</v>
      </c>
      <c r="E54" s="24">
        <v>7</v>
      </c>
      <c r="F54" s="22" t="s">
        <v>101</v>
      </c>
    </row>
    <row r="55" spans="2:6" x14ac:dyDescent="0.25">
      <c r="B55" s="22" t="s">
        <v>74</v>
      </c>
      <c r="C55" s="22" t="s">
        <v>7</v>
      </c>
      <c r="D55" s="24">
        <v>3</v>
      </c>
      <c r="E55" s="24">
        <v>3</v>
      </c>
      <c r="F55" s="22" t="s">
        <v>101</v>
      </c>
    </row>
    <row r="56" spans="2:6" x14ac:dyDescent="0.25">
      <c r="B56" s="22" t="s">
        <v>75</v>
      </c>
      <c r="C56" s="22" t="s">
        <v>0</v>
      </c>
      <c r="D56" s="24">
        <v>10</v>
      </c>
      <c r="E56" s="24">
        <v>10</v>
      </c>
      <c r="F56" s="22" t="s">
        <v>101</v>
      </c>
    </row>
    <row r="57" spans="2:6" x14ac:dyDescent="0.25">
      <c r="B57" s="22" t="s">
        <v>76</v>
      </c>
      <c r="C57" s="22" t="s">
        <v>1</v>
      </c>
      <c r="D57" s="24">
        <v>5</v>
      </c>
      <c r="E57" s="24">
        <v>5</v>
      </c>
      <c r="F57" s="22" t="s">
        <v>101</v>
      </c>
    </row>
    <row r="58" spans="2:6" x14ac:dyDescent="0.25">
      <c r="B58" s="22" t="s">
        <v>77</v>
      </c>
      <c r="C58" s="22" t="s">
        <v>2</v>
      </c>
      <c r="D58" s="24">
        <v>6</v>
      </c>
      <c r="E58" s="24">
        <v>6</v>
      </c>
      <c r="F58" s="22" t="s">
        <v>101</v>
      </c>
    </row>
    <row r="59" spans="2:6" x14ac:dyDescent="0.25">
      <c r="B59" s="22" t="s">
        <v>78</v>
      </c>
      <c r="C59" s="22" t="s">
        <v>6</v>
      </c>
      <c r="D59" s="24">
        <v>11</v>
      </c>
      <c r="E59" s="24">
        <v>11</v>
      </c>
      <c r="F59" s="22" t="s">
        <v>101</v>
      </c>
    </row>
    <row r="60" spans="2:6" x14ac:dyDescent="0.25">
      <c r="B60" s="22" t="s">
        <v>79</v>
      </c>
      <c r="C60" s="22" t="s">
        <v>7</v>
      </c>
      <c r="D60" s="24">
        <v>4</v>
      </c>
      <c r="E60" s="24">
        <v>4</v>
      </c>
      <c r="F60" s="22" t="s">
        <v>101</v>
      </c>
    </row>
    <row r="61" spans="2:6" x14ac:dyDescent="0.25">
      <c r="B61" s="22" t="s">
        <v>80</v>
      </c>
      <c r="C61" s="22" t="s">
        <v>0</v>
      </c>
      <c r="D61" s="24">
        <v>4</v>
      </c>
      <c r="E61" s="24">
        <v>4</v>
      </c>
      <c r="F61" s="22" t="s">
        <v>101</v>
      </c>
    </row>
    <row r="62" spans="2:6" x14ac:dyDescent="0.25">
      <c r="B62" s="22" t="s">
        <v>81</v>
      </c>
      <c r="C62" s="22" t="s">
        <v>1</v>
      </c>
      <c r="D62" s="24">
        <v>8</v>
      </c>
      <c r="E62" s="24">
        <v>8</v>
      </c>
      <c r="F62" s="22" t="s">
        <v>101</v>
      </c>
    </row>
    <row r="63" spans="2:6" x14ac:dyDescent="0.25">
      <c r="B63" s="22" t="s">
        <v>82</v>
      </c>
      <c r="C63" s="22" t="s">
        <v>2</v>
      </c>
      <c r="D63" s="24">
        <v>3</v>
      </c>
      <c r="E63" s="24">
        <v>3</v>
      </c>
      <c r="F63" s="22" t="s">
        <v>101</v>
      </c>
    </row>
    <row r="64" spans="2:6" x14ac:dyDescent="0.25">
      <c r="B64" s="22" t="s">
        <v>83</v>
      </c>
      <c r="C64" s="22" t="s">
        <v>6</v>
      </c>
      <c r="D64" s="24">
        <v>6</v>
      </c>
      <c r="E64" s="24">
        <v>6</v>
      </c>
      <c r="F64" s="22" t="s">
        <v>101</v>
      </c>
    </row>
    <row r="65" spans="2:6" x14ac:dyDescent="0.25">
      <c r="B65" s="22" t="s">
        <v>84</v>
      </c>
      <c r="C65" s="22" t="s">
        <v>7</v>
      </c>
      <c r="D65" s="24">
        <v>5</v>
      </c>
      <c r="E65" s="24">
        <v>5</v>
      </c>
      <c r="F65" s="22" t="s">
        <v>101</v>
      </c>
    </row>
    <row r="66" spans="2:6" x14ac:dyDescent="0.25">
      <c r="B66" s="22" t="s">
        <v>85</v>
      </c>
      <c r="C66" s="22" t="s">
        <v>0</v>
      </c>
      <c r="D66" s="24">
        <v>12</v>
      </c>
      <c r="E66" s="24">
        <v>12</v>
      </c>
      <c r="F66" s="22" t="s">
        <v>101</v>
      </c>
    </row>
    <row r="67" spans="2:6" x14ac:dyDescent="0.25">
      <c r="B67" s="22" t="s">
        <v>86</v>
      </c>
      <c r="C67" s="22" t="s">
        <v>1</v>
      </c>
      <c r="D67" s="24">
        <v>6</v>
      </c>
      <c r="E67" s="24">
        <v>6</v>
      </c>
      <c r="F67" s="22" t="s">
        <v>101</v>
      </c>
    </row>
    <row r="68" spans="2:6" x14ac:dyDescent="0.25">
      <c r="B68" s="22" t="s">
        <v>87</v>
      </c>
      <c r="C68" s="22" t="s">
        <v>2</v>
      </c>
      <c r="D68" s="24">
        <v>12</v>
      </c>
      <c r="E68" s="24">
        <v>12</v>
      </c>
      <c r="F68" s="22" t="s">
        <v>101</v>
      </c>
    </row>
    <row r="69" spans="2:6" x14ac:dyDescent="0.25">
      <c r="B69" s="22" t="s">
        <v>88</v>
      </c>
      <c r="C69" s="22" t="s">
        <v>6</v>
      </c>
      <c r="D69" s="24">
        <v>8</v>
      </c>
      <c r="E69" s="24">
        <v>8</v>
      </c>
      <c r="F69" s="22" t="s">
        <v>101</v>
      </c>
    </row>
    <row r="70" spans="2:6" x14ac:dyDescent="0.25">
      <c r="B70" s="22" t="s">
        <v>89</v>
      </c>
      <c r="C70" s="22" t="s">
        <v>7</v>
      </c>
      <c r="D70" s="24">
        <v>8</v>
      </c>
      <c r="E70" s="24">
        <v>8</v>
      </c>
      <c r="F70" s="22" t="s">
        <v>101</v>
      </c>
    </row>
    <row r="71" spans="2:6" x14ac:dyDescent="0.25">
      <c r="B71" s="22" t="s">
        <v>90</v>
      </c>
      <c r="C71" s="22" t="s">
        <v>0</v>
      </c>
      <c r="D71" s="24">
        <v>8</v>
      </c>
      <c r="E71" s="24">
        <v>8</v>
      </c>
      <c r="F71" s="22" t="s">
        <v>101</v>
      </c>
    </row>
    <row r="72" spans="2:6" x14ac:dyDescent="0.25">
      <c r="B72" s="22" t="s">
        <v>91</v>
      </c>
      <c r="C72" s="22" t="s">
        <v>1</v>
      </c>
      <c r="D72" s="24">
        <v>2</v>
      </c>
      <c r="E72" s="24">
        <v>2</v>
      </c>
      <c r="F72" s="22" t="s">
        <v>101</v>
      </c>
    </row>
    <row r="73" spans="2:6" x14ac:dyDescent="0.25">
      <c r="B73" s="22" t="s">
        <v>92</v>
      </c>
      <c r="C73" s="22" t="s">
        <v>2</v>
      </c>
      <c r="D73" s="24">
        <v>1</v>
      </c>
      <c r="E73" s="24">
        <v>1</v>
      </c>
      <c r="F73" s="22" t="s">
        <v>101</v>
      </c>
    </row>
    <row r="74" spans="2:6" x14ac:dyDescent="0.25">
      <c r="B74" s="22" t="s">
        <v>93</v>
      </c>
      <c r="C74" s="22" t="s">
        <v>6</v>
      </c>
      <c r="D74" s="24">
        <v>3</v>
      </c>
      <c r="E74" s="24">
        <v>3</v>
      </c>
      <c r="F74" s="22" t="s">
        <v>101</v>
      </c>
    </row>
    <row r="75" spans="2:6" x14ac:dyDescent="0.25">
      <c r="B75" s="22" t="s">
        <v>94</v>
      </c>
      <c r="C75" s="22" t="s">
        <v>7</v>
      </c>
      <c r="D75" s="24">
        <v>12</v>
      </c>
      <c r="E75" s="24">
        <v>12</v>
      </c>
      <c r="F75" s="22" t="s">
        <v>101</v>
      </c>
    </row>
    <row r="76" spans="2:6" x14ac:dyDescent="0.25">
      <c r="B76" s="22" t="s">
        <v>95</v>
      </c>
      <c r="C76" s="22" t="s">
        <v>0</v>
      </c>
      <c r="D76" s="24">
        <v>11</v>
      </c>
      <c r="E76" s="24">
        <v>11</v>
      </c>
      <c r="F76" s="22" t="s">
        <v>101</v>
      </c>
    </row>
    <row r="77" spans="2:6" x14ac:dyDescent="0.25">
      <c r="B77" s="22" t="s">
        <v>96</v>
      </c>
      <c r="C77" s="22" t="s">
        <v>1</v>
      </c>
      <c r="D77" s="24">
        <v>4</v>
      </c>
      <c r="E77" s="24">
        <v>4</v>
      </c>
      <c r="F77" s="22" t="s">
        <v>101</v>
      </c>
    </row>
    <row r="78" spans="2:6" x14ac:dyDescent="0.25">
      <c r="B78" s="22" t="s">
        <v>97</v>
      </c>
      <c r="C78" s="22" t="s">
        <v>2</v>
      </c>
      <c r="D78" s="24">
        <v>5</v>
      </c>
      <c r="E78" s="24">
        <v>5</v>
      </c>
      <c r="F78" s="22" t="s">
        <v>101</v>
      </c>
    </row>
    <row r="79" spans="2:6" x14ac:dyDescent="0.25">
      <c r="B79" s="22" t="s">
        <v>98</v>
      </c>
      <c r="C79" s="22" t="s">
        <v>6</v>
      </c>
      <c r="D79" s="24">
        <v>9</v>
      </c>
      <c r="E79" s="24">
        <v>9</v>
      </c>
      <c r="F79" s="22" t="s">
        <v>101</v>
      </c>
    </row>
    <row r="80" spans="2:6" ht="15.75" thickBot="1" x14ac:dyDescent="0.3">
      <c r="B80" s="20" t="s">
        <v>99</v>
      </c>
      <c r="C80" s="20" t="s">
        <v>7</v>
      </c>
      <c r="D80" s="23">
        <v>10</v>
      </c>
      <c r="E80" s="23">
        <v>10</v>
      </c>
      <c r="F80" s="20" t="s">
        <v>101</v>
      </c>
    </row>
    <row r="83" spans="1:7" ht="15.75" thickBot="1" x14ac:dyDescent="0.3">
      <c r="A83" t="s">
        <v>36</v>
      </c>
    </row>
    <row r="84" spans="1:7" ht="15.75" thickBot="1" x14ac:dyDescent="0.3">
      <c r="B84" s="25" t="s">
        <v>37</v>
      </c>
      <c r="C84" s="25"/>
      <c r="D84" s="25"/>
      <c r="E84" s="25"/>
      <c r="F84" s="25"/>
      <c r="G84" s="25"/>
    </row>
    <row r="85" spans="1:7" x14ac:dyDescent="0.25">
      <c r="B85" s="22" t="s">
        <v>100</v>
      </c>
      <c r="C85" s="22"/>
      <c r="D85" s="22"/>
      <c r="E85" s="22"/>
      <c r="F85" s="22"/>
      <c r="G85" s="22"/>
    </row>
    <row r="86" spans="1:7" x14ac:dyDescent="0.25">
      <c r="B86" s="22" t="s">
        <v>102</v>
      </c>
      <c r="C86" s="22"/>
      <c r="D86" s="22"/>
      <c r="E86" s="22"/>
      <c r="F86" s="22"/>
      <c r="G86" s="22"/>
    </row>
    <row r="87" spans="1:7" x14ac:dyDescent="0.25">
      <c r="B87" s="22" t="s">
        <v>103</v>
      </c>
      <c r="C87" s="22"/>
      <c r="D87" s="22"/>
      <c r="E87" s="22"/>
      <c r="F87" s="22"/>
      <c r="G87" s="22"/>
    </row>
    <row r="88" spans="1:7" x14ac:dyDescent="0.25">
      <c r="B88" s="22" t="s">
        <v>104</v>
      </c>
      <c r="C88" s="22"/>
      <c r="D88" s="22"/>
      <c r="E88" s="22"/>
      <c r="F88" s="22"/>
      <c r="G88" s="22"/>
    </row>
    <row r="89" spans="1:7" ht="15.75" thickBot="1" x14ac:dyDescent="0.3">
      <c r="B89" s="20" t="s">
        <v>105</v>
      </c>
      <c r="C89" s="20"/>
      <c r="D89" s="20"/>
      <c r="E89" s="20"/>
      <c r="F89" s="20"/>
      <c r="G89" s="2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B9C6-F33A-4C21-A764-8E0C7CE068BE}">
  <sheetPr codeName="Planilha5"/>
  <dimension ref="A1:G89"/>
  <sheetViews>
    <sheetView showGridLines="0" topLeftCell="A14" workbookViewId="0"/>
  </sheetViews>
  <sheetFormatPr defaultRowHeight="15" x14ac:dyDescent="0.25"/>
  <cols>
    <col min="1" max="1" width="2.28515625" customWidth="1"/>
    <col min="2" max="2" width="20.28515625" bestFit="1" customWidth="1"/>
    <col min="3" max="3" width="10.85546875" bestFit="1" customWidth="1"/>
    <col min="4" max="4" width="13.28515625" bestFit="1" customWidth="1"/>
    <col min="5" max="5" width="10.42578125" bestFit="1" customWidth="1"/>
    <col min="6" max="6" width="14.85546875" bestFit="1" customWidth="1"/>
  </cols>
  <sheetData>
    <row r="1" spans="1:5" x14ac:dyDescent="0.25">
      <c r="A1" s="7" t="s">
        <v>17</v>
      </c>
    </row>
    <row r="2" spans="1:5" x14ac:dyDescent="0.25">
      <c r="A2" s="7" t="s">
        <v>18</v>
      </c>
    </row>
    <row r="3" spans="1:5" x14ac:dyDescent="0.25">
      <c r="A3" s="7" t="s">
        <v>106</v>
      </c>
    </row>
    <row r="4" spans="1:5" x14ac:dyDescent="0.25">
      <c r="A4" s="7" t="s">
        <v>107</v>
      </c>
    </row>
    <row r="5" spans="1:5" x14ac:dyDescent="0.25">
      <c r="A5" s="7" t="s">
        <v>21</v>
      </c>
    </row>
    <row r="6" spans="1:5" x14ac:dyDescent="0.25">
      <c r="A6" s="7"/>
      <c r="B6" t="s">
        <v>22</v>
      </c>
    </row>
    <row r="7" spans="1:5" x14ac:dyDescent="0.25">
      <c r="A7" s="7"/>
      <c r="B7" t="s">
        <v>108</v>
      </c>
    </row>
    <row r="8" spans="1:5" x14ac:dyDescent="0.25">
      <c r="A8" s="7"/>
      <c r="B8" t="s">
        <v>109</v>
      </c>
    </row>
    <row r="9" spans="1:5" x14ac:dyDescent="0.25">
      <c r="A9" s="7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2" spans="1:5" x14ac:dyDescent="0.25">
      <c r="B12" t="s">
        <v>28</v>
      </c>
    </row>
    <row r="14" spans="1:5" ht="15.75" thickBot="1" x14ac:dyDescent="0.3">
      <c r="A14" t="s">
        <v>29</v>
      </c>
    </row>
    <row r="15" spans="1:5" ht="15.75" thickBot="1" x14ac:dyDescent="0.3">
      <c r="B15" s="21" t="s">
        <v>30</v>
      </c>
      <c r="C15" s="21" t="s">
        <v>31</v>
      </c>
      <c r="D15" s="21" t="s">
        <v>32</v>
      </c>
      <c r="E15" s="21" t="s">
        <v>33</v>
      </c>
    </row>
    <row r="16" spans="1:5" ht="15.75" thickBot="1" x14ac:dyDescent="0.3">
      <c r="B16" s="20" t="s">
        <v>38</v>
      </c>
      <c r="C16" s="20" t="s">
        <v>39</v>
      </c>
      <c r="D16" s="23">
        <v>6.2224744871391593</v>
      </c>
      <c r="E16" s="23">
        <v>0.1</v>
      </c>
    </row>
    <row r="19" spans="1:6" ht="15.75" thickBot="1" x14ac:dyDescent="0.3">
      <c r="A19" t="s">
        <v>34</v>
      </c>
    </row>
    <row r="20" spans="1:6" ht="15.75" thickBot="1" x14ac:dyDescent="0.3">
      <c r="B20" s="21" t="s">
        <v>30</v>
      </c>
      <c r="C20" s="21" t="s">
        <v>31</v>
      </c>
      <c r="D20" s="21" t="s">
        <v>32</v>
      </c>
      <c r="E20" s="21" t="s">
        <v>33</v>
      </c>
      <c r="F20" s="21" t="s">
        <v>35</v>
      </c>
    </row>
    <row r="21" spans="1:6" x14ac:dyDescent="0.25">
      <c r="B21" s="22" t="s">
        <v>40</v>
      </c>
      <c r="C21" s="22" t="s">
        <v>0</v>
      </c>
      <c r="D21" s="24">
        <v>12</v>
      </c>
      <c r="E21" s="24">
        <v>11</v>
      </c>
      <c r="F21" s="22" t="s">
        <v>101</v>
      </c>
    </row>
    <row r="22" spans="1:6" x14ac:dyDescent="0.25">
      <c r="B22" s="22" t="s">
        <v>41</v>
      </c>
      <c r="C22" s="22" t="s">
        <v>1</v>
      </c>
      <c r="D22" s="24">
        <v>5</v>
      </c>
      <c r="E22" s="24">
        <v>4</v>
      </c>
      <c r="F22" s="22" t="s">
        <v>101</v>
      </c>
    </row>
    <row r="23" spans="1:6" x14ac:dyDescent="0.25">
      <c r="B23" s="22" t="s">
        <v>42</v>
      </c>
      <c r="C23" s="22" t="s">
        <v>2</v>
      </c>
      <c r="D23" s="24">
        <v>6</v>
      </c>
      <c r="E23" s="24">
        <v>3</v>
      </c>
      <c r="F23" s="22" t="s">
        <v>101</v>
      </c>
    </row>
    <row r="24" spans="1:6" x14ac:dyDescent="0.25">
      <c r="B24" s="22" t="s">
        <v>43</v>
      </c>
      <c r="C24" s="22" t="s">
        <v>6</v>
      </c>
      <c r="D24" s="24">
        <v>4</v>
      </c>
      <c r="E24" s="24">
        <v>9</v>
      </c>
      <c r="F24" s="22" t="s">
        <v>101</v>
      </c>
    </row>
    <row r="25" spans="1:6" x14ac:dyDescent="0.25">
      <c r="B25" s="22" t="s">
        <v>44</v>
      </c>
      <c r="C25" s="22" t="s">
        <v>7</v>
      </c>
      <c r="D25" s="24">
        <v>7</v>
      </c>
      <c r="E25" s="24">
        <v>10</v>
      </c>
      <c r="F25" s="22" t="s">
        <v>101</v>
      </c>
    </row>
    <row r="26" spans="1:6" x14ac:dyDescent="0.25">
      <c r="B26" s="22" t="s">
        <v>45</v>
      </c>
      <c r="C26" s="22" t="s">
        <v>0</v>
      </c>
      <c r="D26" s="24">
        <v>11</v>
      </c>
      <c r="E26" s="24">
        <v>9</v>
      </c>
      <c r="F26" s="22" t="s">
        <v>101</v>
      </c>
    </row>
    <row r="27" spans="1:6" x14ac:dyDescent="0.25">
      <c r="B27" s="22" t="s">
        <v>46</v>
      </c>
      <c r="C27" s="22" t="s">
        <v>1</v>
      </c>
      <c r="D27" s="24">
        <v>10</v>
      </c>
      <c r="E27" s="24">
        <v>1</v>
      </c>
      <c r="F27" s="22" t="s">
        <v>101</v>
      </c>
    </row>
    <row r="28" spans="1:6" x14ac:dyDescent="0.25">
      <c r="B28" s="22" t="s">
        <v>47</v>
      </c>
      <c r="C28" s="22" t="s">
        <v>2</v>
      </c>
      <c r="D28" s="24">
        <v>5</v>
      </c>
      <c r="E28" s="24">
        <v>7</v>
      </c>
      <c r="F28" s="22" t="s">
        <v>101</v>
      </c>
    </row>
    <row r="29" spans="1:6" x14ac:dyDescent="0.25">
      <c r="B29" s="22" t="s">
        <v>48</v>
      </c>
      <c r="C29" s="22" t="s">
        <v>6</v>
      </c>
      <c r="D29" s="24">
        <v>10</v>
      </c>
      <c r="E29" s="24">
        <v>5</v>
      </c>
      <c r="F29" s="22" t="s">
        <v>101</v>
      </c>
    </row>
    <row r="30" spans="1:6" x14ac:dyDescent="0.25">
      <c r="B30" s="22" t="s">
        <v>49</v>
      </c>
      <c r="C30" s="22" t="s">
        <v>7</v>
      </c>
      <c r="D30" s="24">
        <v>2</v>
      </c>
      <c r="E30" s="24">
        <v>7</v>
      </c>
      <c r="F30" s="22" t="s">
        <v>101</v>
      </c>
    </row>
    <row r="31" spans="1:6" x14ac:dyDescent="0.25">
      <c r="B31" s="22" t="s">
        <v>50</v>
      </c>
      <c r="C31" s="22" t="s">
        <v>0</v>
      </c>
      <c r="D31" s="24">
        <v>10</v>
      </c>
      <c r="E31" s="24">
        <v>3</v>
      </c>
      <c r="F31" s="22" t="s">
        <v>101</v>
      </c>
    </row>
    <row r="32" spans="1:6" x14ac:dyDescent="0.25">
      <c r="B32" s="22" t="s">
        <v>51</v>
      </c>
      <c r="C32" s="22" t="s">
        <v>1</v>
      </c>
      <c r="D32" s="24">
        <v>7</v>
      </c>
      <c r="E32" s="24">
        <v>12</v>
      </c>
      <c r="F32" s="22" t="s">
        <v>101</v>
      </c>
    </row>
    <row r="33" spans="2:6" x14ac:dyDescent="0.25">
      <c r="B33" s="22" t="s">
        <v>52</v>
      </c>
      <c r="C33" s="22" t="s">
        <v>2</v>
      </c>
      <c r="D33" s="24">
        <v>8</v>
      </c>
      <c r="E33" s="24">
        <v>1</v>
      </c>
      <c r="F33" s="22" t="s">
        <v>101</v>
      </c>
    </row>
    <row r="34" spans="2:6" x14ac:dyDescent="0.25">
      <c r="B34" s="22" t="s">
        <v>53</v>
      </c>
      <c r="C34" s="22" t="s">
        <v>6</v>
      </c>
      <c r="D34" s="24">
        <v>7</v>
      </c>
      <c r="E34" s="24">
        <v>2</v>
      </c>
      <c r="F34" s="22" t="s">
        <v>101</v>
      </c>
    </row>
    <row r="35" spans="2:6" x14ac:dyDescent="0.25">
      <c r="B35" s="22" t="s">
        <v>54</v>
      </c>
      <c r="C35" s="22" t="s">
        <v>7</v>
      </c>
      <c r="D35" s="24">
        <v>10</v>
      </c>
      <c r="E35" s="24">
        <v>4</v>
      </c>
      <c r="F35" s="22" t="s">
        <v>101</v>
      </c>
    </row>
    <row r="36" spans="2:6" x14ac:dyDescent="0.25">
      <c r="B36" s="22" t="s">
        <v>55</v>
      </c>
      <c r="C36" s="22" t="s">
        <v>0</v>
      </c>
      <c r="D36" s="24">
        <v>6</v>
      </c>
      <c r="E36" s="24">
        <v>7</v>
      </c>
      <c r="F36" s="22" t="s">
        <v>101</v>
      </c>
    </row>
    <row r="37" spans="2:6" x14ac:dyDescent="0.25">
      <c r="B37" s="22" t="s">
        <v>56</v>
      </c>
      <c r="C37" s="22" t="s">
        <v>1</v>
      </c>
      <c r="D37" s="24">
        <v>12</v>
      </c>
      <c r="E37" s="24">
        <v>6</v>
      </c>
      <c r="F37" s="22" t="s">
        <v>101</v>
      </c>
    </row>
    <row r="38" spans="2:6" x14ac:dyDescent="0.25">
      <c r="B38" s="22" t="s">
        <v>57</v>
      </c>
      <c r="C38" s="22" t="s">
        <v>2</v>
      </c>
      <c r="D38" s="24">
        <v>11</v>
      </c>
      <c r="E38" s="24">
        <v>8</v>
      </c>
      <c r="F38" s="22" t="s">
        <v>101</v>
      </c>
    </row>
    <row r="39" spans="2:6" x14ac:dyDescent="0.25">
      <c r="B39" s="22" t="s">
        <v>58</v>
      </c>
      <c r="C39" s="22" t="s">
        <v>6</v>
      </c>
      <c r="D39" s="24">
        <v>2</v>
      </c>
      <c r="E39" s="24">
        <v>8</v>
      </c>
      <c r="F39" s="22" t="s">
        <v>101</v>
      </c>
    </row>
    <row r="40" spans="2:6" x14ac:dyDescent="0.25">
      <c r="B40" s="22" t="s">
        <v>59</v>
      </c>
      <c r="C40" s="22" t="s">
        <v>7</v>
      </c>
      <c r="D40" s="24">
        <v>1</v>
      </c>
      <c r="E40" s="24">
        <v>1</v>
      </c>
      <c r="F40" s="22" t="s">
        <v>101</v>
      </c>
    </row>
    <row r="41" spans="2:6" x14ac:dyDescent="0.25">
      <c r="B41" s="22" t="s">
        <v>60</v>
      </c>
      <c r="C41" s="22" t="s">
        <v>0</v>
      </c>
      <c r="D41" s="24">
        <v>3</v>
      </c>
      <c r="E41" s="24">
        <v>2</v>
      </c>
      <c r="F41" s="22" t="s">
        <v>101</v>
      </c>
    </row>
    <row r="42" spans="2:6" x14ac:dyDescent="0.25">
      <c r="B42" s="22" t="s">
        <v>61</v>
      </c>
      <c r="C42" s="22" t="s">
        <v>1</v>
      </c>
      <c r="D42" s="24">
        <v>6</v>
      </c>
      <c r="E42" s="24">
        <v>7</v>
      </c>
      <c r="F42" s="22" t="s">
        <v>101</v>
      </c>
    </row>
    <row r="43" spans="2:6" x14ac:dyDescent="0.25">
      <c r="B43" s="22" t="s">
        <v>62</v>
      </c>
      <c r="C43" s="22" t="s">
        <v>2</v>
      </c>
      <c r="D43" s="24">
        <v>9</v>
      </c>
      <c r="E43" s="24">
        <v>9</v>
      </c>
      <c r="F43" s="22" t="s">
        <v>101</v>
      </c>
    </row>
    <row r="44" spans="2:6" x14ac:dyDescent="0.25">
      <c r="B44" s="22" t="s">
        <v>63</v>
      </c>
      <c r="C44" s="22" t="s">
        <v>6</v>
      </c>
      <c r="D44" s="24">
        <v>12</v>
      </c>
      <c r="E44" s="24">
        <v>1</v>
      </c>
      <c r="F44" s="22" t="s">
        <v>101</v>
      </c>
    </row>
    <row r="45" spans="2:6" x14ac:dyDescent="0.25">
      <c r="B45" s="22" t="s">
        <v>64</v>
      </c>
      <c r="C45" s="22" t="s">
        <v>7</v>
      </c>
      <c r="D45" s="24">
        <v>5</v>
      </c>
      <c r="E45" s="24">
        <v>11</v>
      </c>
      <c r="F45" s="22" t="s">
        <v>101</v>
      </c>
    </row>
    <row r="46" spans="2:6" x14ac:dyDescent="0.25">
      <c r="B46" s="22" t="s">
        <v>65</v>
      </c>
      <c r="C46" s="22" t="s">
        <v>0</v>
      </c>
      <c r="D46" s="24">
        <v>8</v>
      </c>
      <c r="E46" s="24">
        <v>12</v>
      </c>
      <c r="F46" s="22" t="s">
        <v>101</v>
      </c>
    </row>
    <row r="47" spans="2:6" x14ac:dyDescent="0.25">
      <c r="B47" s="22" t="s">
        <v>66</v>
      </c>
      <c r="C47" s="22" t="s">
        <v>1</v>
      </c>
      <c r="D47" s="24">
        <v>11</v>
      </c>
      <c r="E47" s="24">
        <v>3</v>
      </c>
      <c r="F47" s="22" t="s">
        <v>101</v>
      </c>
    </row>
    <row r="48" spans="2:6" x14ac:dyDescent="0.25">
      <c r="B48" s="22" t="s">
        <v>67</v>
      </c>
      <c r="C48" s="22" t="s">
        <v>2</v>
      </c>
      <c r="D48" s="24">
        <v>3</v>
      </c>
      <c r="E48" s="24">
        <v>10</v>
      </c>
      <c r="F48" s="22" t="s">
        <v>101</v>
      </c>
    </row>
    <row r="49" spans="2:6" x14ac:dyDescent="0.25">
      <c r="B49" s="22" t="s">
        <v>68</v>
      </c>
      <c r="C49" s="22" t="s">
        <v>6</v>
      </c>
      <c r="D49" s="24">
        <v>5</v>
      </c>
      <c r="E49" s="24">
        <v>3</v>
      </c>
      <c r="F49" s="22" t="s">
        <v>101</v>
      </c>
    </row>
    <row r="50" spans="2:6" x14ac:dyDescent="0.25">
      <c r="B50" s="22" t="s">
        <v>69</v>
      </c>
      <c r="C50" s="22" t="s">
        <v>7</v>
      </c>
      <c r="D50" s="24">
        <v>8</v>
      </c>
      <c r="E50" s="24">
        <v>2</v>
      </c>
      <c r="F50" s="22" t="s">
        <v>101</v>
      </c>
    </row>
    <row r="51" spans="2:6" x14ac:dyDescent="0.25">
      <c r="B51" s="22" t="s">
        <v>70</v>
      </c>
      <c r="C51" s="22" t="s">
        <v>0</v>
      </c>
      <c r="D51" s="24">
        <v>9</v>
      </c>
      <c r="E51" s="24">
        <v>4</v>
      </c>
      <c r="F51" s="22" t="s">
        <v>101</v>
      </c>
    </row>
    <row r="52" spans="2:6" x14ac:dyDescent="0.25">
      <c r="B52" s="22" t="s">
        <v>71</v>
      </c>
      <c r="C52" s="22" t="s">
        <v>1</v>
      </c>
      <c r="D52" s="24">
        <v>2</v>
      </c>
      <c r="E52" s="24">
        <v>8</v>
      </c>
      <c r="F52" s="22" t="s">
        <v>101</v>
      </c>
    </row>
    <row r="53" spans="2:6" x14ac:dyDescent="0.25">
      <c r="B53" s="22" t="s">
        <v>72</v>
      </c>
      <c r="C53" s="22" t="s">
        <v>2</v>
      </c>
      <c r="D53" s="24">
        <v>12</v>
      </c>
      <c r="E53" s="24">
        <v>2</v>
      </c>
      <c r="F53" s="22" t="s">
        <v>101</v>
      </c>
    </row>
    <row r="54" spans="2:6" x14ac:dyDescent="0.25">
      <c r="B54" s="22" t="s">
        <v>73</v>
      </c>
      <c r="C54" s="22" t="s">
        <v>6</v>
      </c>
      <c r="D54" s="24">
        <v>8</v>
      </c>
      <c r="E54" s="24">
        <v>4</v>
      </c>
      <c r="F54" s="22" t="s">
        <v>101</v>
      </c>
    </row>
    <row r="55" spans="2:6" x14ac:dyDescent="0.25">
      <c r="B55" s="22" t="s">
        <v>74</v>
      </c>
      <c r="C55" s="22" t="s">
        <v>7</v>
      </c>
      <c r="D55" s="24">
        <v>9</v>
      </c>
      <c r="E55" s="24">
        <v>5</v>
      </c>
      <c r="F55" s="22" t="s">
        <v>101</v>
      </c>
    </row>
    <row r="56" spans="2:6" x14ac:dyDescent="0.25">
      <c r="B56" s="22" t="s">
        <v>75</v>
      </c>
      <c r="C56" s="22" t="s">
        <v>0</v>
      </c>
      <c r="D56" s="24">
        <v>5</v>
      </c>
      <c r="E56" s="24">
        <v>8</v>
      </c>
      <c r="F56" s="22" t="s">
        <v>101</v>
      </c>
    </row>
    <row r="57" spans="2:6" x14ac:dyDescent="0.25">
      <c r="B57" s="22" t="s">
        <v>76</v>
      </c>
      <c r="C57" s="22" t="s">
        <v>1</v>
      </c>
      <c r="D57" s="24">
        <v>9</v>
      </c>
      <c r="E57" s="24">
        <v>2</v>
      </c>
      <c r="F57" s="22" t="s">
        <v>101</v>
      </c>
    </row>
    <row r="58" spans="2:6" x14ac:dyDescent="0.25">
      <c r="B58" s="22" t="s">
        <v>77</v>
      </c>
      <c r="C58" s="22" t="s">
        <v>2</v>
      </c>
      <c r="D58" s="24">
        <v>2</v>
      </c>
      <c r="E58" s="24">
        <v>4</v>
      </c>
      <c r="F58" s="22" t="s">
        <v>101</v>
      </c>
    </row>
    <row r="59" spans="2:6" x14ac:dyDescent="0.25">
      <c r="B59" s="22" t="s">
        <v>78</v>
      </c>
      <c r="C59" s="22" t="s">
        <v>6</v>
      </c>
      <c r="D59" s="24">
        <v>1</v>
      </c>
      <c r="E59" s="24">
        <v>10</v>
      </c>
      <c r="F59" s="22" t="s">
        <v>101</v>
      </c>
    </row>
    <row r="60" spans="2:6" x14ac:dyDescent="0.25">
      <c r="B60" s="22" t="s">
        <v>79</v>
      </c>
      <c r="C60" s="22" t="s">
        <v>7</v>
      </c>
      <c r="D60" s="24">
        <v>6</v>
      </c>
      <c r="E60" s="24">
        <v>6</v>
      </c>
      <c r="F60" s="22" t="s">
        <v>101</v>
      </c>
    </row>
    <row r="61" spans="2:6" x14ac:dyDescent="0.25">
      <c r="B61" s="22" t="s">
        <v>80</v>
      </c>
      <c r="C61" s="22" t="s">
        <v>0</v>
      </c>
      <c r="D61" s="24">
        <v>4</v>
      </c>
      <c r="E61" s="24">
        <v>10</v>
      </c>
      <c r="F61" s="22" t="s">
        <v>101</v>
      </c>
    </row>
    <row r="62" spans="2:6" x14ac:dyDescent="0.25">
      <c r="B62" s="22" t="s">
        <v>81</v>
      </c>
      <c r="C62" s="22" t="s">
        <v>1</v>
      </c>
      <c r="D62" s="24">
        <v>1</v>
      </c>
      <c r="E62" s="24">
        <v>5</v>
      </c>
      <c r="F62" s="22" t="s">
        <v>101</v>
      </c>
    </row>
    <row r="63" spans="2:6" x14ac:dyDescent="0.25">
      <c r="B63" s="22" t="s">
        <v>82</v>
      </c>
      <c r="C63" s="22" t="s">
        <v>2</v>
      </c>
      <c r="D63" s="24">
        <v>1</v>
      </c>
      <c r="E63" s="24">
        <v>6</v>
      </c>
      <c r="F63" s="22" t="s">
        <v>101</v>
      </c>
    </row>
    <row r="64" spans="2:6" x14ac:dyDescent="0.25">
      <c r="B64" s="22" t="s">
        <v>83</v>
      </c>
      <c r="C64" s="22" t="s">
        <v>6</v>
      </c>
      <c r="D64" s="24">
        <v>3</v>
      </c>
      <c r="E64" s="24">
        <v>6</v>
      </c>
      <c r="F64" s="22" t="s">
        <v>101</v>
      </c>
    </row>
    <row r="65" spans="2:6" x14ac:dyDescent="0.25">
      <c r="B65" s="22" t="s">
        <v>84</v>
      </c>
      <c r="C65" s="22" t="s">
        <v>7</v>
      </c>
      <c r="D65" s="24">
        <v>3</v>
      </c>
      <c r="E65" s="24">
        <v>9</v>
      </c>
      <c r="F65" s="22" t="s">
        <v>101</v>
      </c>
    </row>
    <row r="66" spans="2:6" x14ac:dyDescent="0.25">
      <c r="B66" s="22" t="s">
        <v>85</v>
      </c>
      <c r="C66" s="22" t="s">
        <v>0</v>
      </c>
      <c r="D66" s="24">
        <v>2</v>
      </c>
      <c r="E66" s="24">
        <v>5</v>
      </c>
      <c r="F66" s="22" t="s">
        <v>101</v>
      </c>
    </row>
    <row r="67" spans="2:6" x14ac:dyDescent="0.25">
      <c r="B67" s="22" t="s">
        <v>86</v>
      </c>
      <c r="C67" s="22" t="s">
        <v>1</v>
      </c>
      <c r="D67" s="24">
        <v>8</v>
      </c>
      <c r="E67" s="24">
        <v>10</v>
      </c>
      <c r="F67" s="22" t="s">
        <v>101</v>
      </c>
    </row>
    <row r="68" spans="2:6" x14ac:dyDescent="0.25">
      <c r="B68" s="22" t="s">
        <v>87</v>
      </c>
      <c r="C68" s="22" t="s">
        <v>2</v>
      </c>
      <c r="D68" s="24">
        <v>10</v>
      </c>
      <c r="E68" s="24">
        <v>11</v>
      </c>
      <c r="F68" s="22" t="s">
        <v>101</v>
      </c>
    </row>
    <row r="69" spans="2:6" x14ac:dyDescent="0.25">
      <c r="B69" s="22" t="s">
        <v>88</v>
      </c>
      <c r="C69" s="22" t="s">
        <v>6</v>
      </c>
      <c r="D69" s="24">
        <v>9</v>
      </c>
      <c r="E69" s="24">
        <v>7</v>
      </c>
      <c r="F69" s="22" t="s">
        <v>101</v>
      </c>
    </row>
    <row r="70" spans="2:6" x14ac:dyDescent="0.25">
      <c r="B70" s="22" t="s">
        <v>89</v>
      </c>
      <c r="C70" s="22" t="s">
        <v>7</v>
      </c>
      <c r="D70" s="24">
        <v>4</v>
      </c>
      <c r="E70" s="24">
        <v>12</v>
      </c>
      <c r="F70" s="22" t="s">
        <v>101</v>
      </c>
    </row>
    <row r="71" spans="2:6" x14ac:dyDescent="0.25">
      <c r="B71" s="22" t="s">
        <v>90</v>
      </c>
      <c r="C71" s="22" t="s">
        <v>0</v>
      </c>
      <c r="D71" s="24">
        <v>1</v>
      </c>
      <c r="E71" s="24">
        <v>6</v>
      </c>
      <c r="F71" s="22" t="s">
        <v>101</v>
      </c>
    </row>
    <row r="72" spans="2:6" x14ac:dyDescent="0.25">
      <c r="B72" s="22" t="s">
        <v>91</v>
      </c>
      <c r="C72" s="22" t="s">
        <v>1</v>
      </c>
      <c r="D72" s="24">
        <v>4</v>
      </c>
      <c r="E72" s="24">
        <v>11</v>
      </c>
      <c r="F72" s="22" t="s">
        <v>101</v>
      </c>
    </row>
    <row r="73" spans="2:6" x14ac:dyDescent="0.25">
      <c r="B73" s="22" t="s">
        <v>92</v>
      </c>
      <c r="C73" s="22" t="s">
        <v>2</v>
      </c>
      <c r="D73" s="24">
        <v>4</v>
      </c>
      <c r="E73" s="24">
        <v>5</v>
      </c>
      <c r="F73" s="22" t="s">
        <v>101</v>
      </c>
    </row>
    <row r="74" spans="2:6" x14ac:dyDescent="0.25">
      <c r="B74" s="22" t="s">
        <v>93</v>
      </c>
      <c r="C74" s="22" t="s">
        <v>6</v>
      </c>
      <c r="D74" s="24">
        <v>6</v>
      </c>
      <c r="E74" s="24">
        <v>11</v>
      </c>
      <c r="F74" s="22" t="s">
        <v>101</v>
      </c>
    </row>
    <row r="75" spans="2:6" x14ac:dyDescent="0.25">
      <c r="B75" s="22" t="s">
        <v>94</v>
      </c>
      <c r="C75" s="22" t="s">
        <v>7</v>
      </c>
      <c r="D75" s="24">
        <v>11</v>
      </c>
      <c r="E75" s="24">
        <v>3</v>
      </c>
      <c r="F75" s="22" t="s">
        <v>101</v>
      </c>
    </row>
    <row r="76" spans="2:6" x14ac:dyDescent="0.25">
      <c r="B76" s="22" t="s">
        <v>95</v>
      </c>
      <c r="C76" s="22" t="s">
        <v>0</v>
      </c>
      <c r="D76" s="24">
        <v>7</v>
      </c>
      <c r="E76" s="24">
        <v>1</v>
      </c>
      <c r="F76" s="22" t="s">
        <v>101</v>
      </c>
    </row>
    <row r="77" spans="2:6" x14ac:dyDescent="0.25">
      <c r="B77" s="22" t="s">
        <v>96</v>
      </c>
      <c r="C77" s="22" t="s">
        <v>1</v>
      </c>
      <c r="D77" s="24">
        <v>3</v>
      </c>
      <c r="E77" s="24">
        <v>9</v>
      </c>
      <c r="F77" s="22" t="s">
        <v>101</v>
      </c>
    </row>
    <row r="78" spans="2:6" x14ac:dyDescent="0.25">
      <c r="B78" s="22" t="s">
        <v>97</v>
      </c>
      <c r="C78" s="22" t="s">
        <v>2</v>
      </c>
      <c r="D78" s="24">
        <v>7</v>
      </c>
      <c r="E78" s="24">
        <v>12</v>
      </c>
      <c r="F78" s="22" t="s">
        <v>101</v>
      </c>
    </row>
    <row r="79" spans="2:6" x14ac:dyDescent="0.25">
      <c r="B79" s="22" t="s">
        <v>98</v>
      </c>
      <c r="C79" s="22" t="s">
        <v>6</v>
      </c>
      <c r="D79" s="24">
        <v>11</v>
      </c>
      <c r="E79" s="24">
        <v>12</v>
      </c>
      <c r="F79" s="22" t="s">
        <v>101</v>
      </c>
    </row>
    <row r="80" spans="2:6" ht="15.75" thickBot="1" x14ac:dyDescent="0.3">
      <c r="B80" s="20" t="s">
        <v>99</v>
      </c>
      <c r="C80" s="20" t="s">
        <v>7</v>
      </c>
      <c r="D80" s="23">
        <v>12</v>
      </c>
      <c r="E80" s="23">
        <v>8</v>
      </c>
      <c r="F80" s="20" t="s">
        <v>101</v>
      </c>
    </row>
    <row r="83" spans="1:7" ht="15.75" thickBot="1" x14ac:dyDescent="0.3">
      <c r="A83" t="s">
        <v>36</v>
      </c>
    </row>
    <row r="84" spans="1:7" ht="15.75" thickBot="1" x14ac:dyDescent="0.3">
      <c r="B84" s="25" t="s">
        <v>37</v>
      </c>
      <c r="C84" s="25"/>
      <c r="D84" s="25"/>
      <c r="E84" s="25"/>
      <c r="F84" s="25"/>
      <c r="G84" s="25"/>
    </row>
    <row r="85" spans="1:7" x14ac:dyDescent="0.25">
      <c r="B85" s="22" t="s">
        <v>100</v>
      </c>
      <c r="C85" s="22"/>
      <c r="D85" s="22"/>
      <c r="E85" s="22"/>
      <c r="F85" s="22"/>
      <c r="G85" s="22"/>
    </row>
    <row r="86" spans="1:7" x14ac:dyDescent="0.25">
      <c r="B86" s="22" t="s">
        <v>102</v>
      </c>
      <c r="C86" s="22"/>
      <c r="D86" s="22"/>
      <c r="E86" s="22"/>
      <c r="F86" s="22"/>
      <c r="G86" s="22"/>
    </row>
    <row r="87" spans="1:7" x14ac:dyDescent="0.25">
      <c r="B87" s="22" t="s">
        <v>103</v>
      </c>
      <c r="C87" s="22"/>
      <c r="D87" s="22"/>
      <c r="E87" s="22"/>
      <c r="F87" s="22"/>
      <c r="G87" s="22"/>
    </row>
    <row r="88" spans="1:7" x14ac:dyDescent="0.25">
      <c r="B88" s="22" t="s">
        <v>104</v>
      </c>
      <c r="C88" s="22"/>
      <c r="D88" s="22"/>
      <c r="E88" s="22"/>
      <c r="F88" s="22"/>
      <c r="G88" s="22"/>
    </row>
    <row r="89" spans="1:7" ht="15.75" thickBot="1" x14ac:dyDescent="0.3">
      <c r="B89" s="20" t="s">
        <v>105</v>
      </c>
      <c r="C89" s="20"/>
      <c r="D89" s="20"/>
      <c r="E89" s="20"/>
      <c r="F89" s="20"/>
      <c r="G89" s="20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2476-A59C-403B-BACA-7A86D72EF9E5}">
  <sheetPr codeName="Planilha7"/>
  <dimension ref="B1:U17"/>
  <sheetViews>
    <sheetView zoomScaleNormal="100" workbookViewId="0">
      <selection activeCell="P15" sqref="P15"/>
    </sheetView>
  </sheetViews>
  <sheetFormatPr defaultRowHeight="15" x14ac:dyDescent="0.25"/>
  <cols>
    <col min="1" max="1" width="2.140625" style="6" customWidth="1"/>
    <col min="2" max="2" width="2.28515625" style="6" customWidth="1"/>
    <col min="3" max="7" width="9" style="6" customWidth="1"/>
    <col min="8" max="8" width="12" style="6" bestFit="1" customWidth="1"/>
    <col min="9" max="9" width="9" style="6" customWidth="1"/>
    <col min="10" max="10" width="5.42578125" style="6" bestFit="1" customWidth="1"/>
    <col min="11" max="11" width="5.28515625" style="6" bestFit="1" customWidth="1"/>
    <col min="12" max="12" width="7" style="11" bestFit="1" customWidth="1"/>
    <col min="13" max="13" width="5.42578125" style="11" bestFit="1" customWidth="1"/>
    <col min="14" max="14" width="10.85546875" style="11" bestFit="1" customWidth="1"/>
    <col min="15" max="16" width="9" style="11" customWidth="1"/>
    <col min="17" max="31" width="9" style="6" customWidth="1"/>
    <col min="32" max="16384" width="9.140625" style="6"/>
  </cols>
  <sheetData>
    <row r="1" spans="2:21" ht="8.25" customHeight="1" x14ac:dyDescent="0.25"/>
    <row r="2" spans="2:2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2"/>
      <c r="M2" s="12"/>
      <c r="N2" s="12"/>
      <c r="O2" s="12"/>
      <c r="P2" s="12"/>
      <c r="Q2" s="1"/>
      <c r="R2" s="1"/>
      <c r="S2" s="1"/>
      <c r="T2" s="1"/>
      <c r="U2" s="1"/>
    </row>
    <row r="3" spans="2:21" ht="8.25" customHeight="1" x14ac:dyDescent="0.25"/>
    <row r="5" spans="2:21" x14ac:dyDescent="0.25">
      <c r="D5" s="15" t="s">
        <v>0</v>
      </c>
      <c r="E5" s="15" t="s">
        <v>1</v>
      </c>
      <c r="F5" s="15" t="s">
        <v>2</v>
      </c>
      <c r="G5" s="15" t="s">
        <v>6</v>
      </c>
      <c r="H5" s="15" t="s">
        <v>7</v>
      </c>
      <c r="J5" s="18" t="s">
        <v>0</v>
      </c>
      <c r="K5" s="18" t="s">
        <v>1</v>
      </c>
      <c r="L5" s="18" t="s">
        <v>2</v>
      </c>
      <c r="M5" s="18" t="s">
        <v>6</v>
      </c>
      <c r="N5" s="18" t="s">
        <v>7</v>
      </c>
    </row>
    <row r="6" spans="2:21" x14ac:dyDescent="0.25">
      <c r="C6" s="6">
        <v>1</v>
      </c>
      <c r="D6" s="16">
        <f ca="1">RAND()</f>
        <v>0.76913977692508484</v>
      </c>
      <c r="E6" s="16">
        <f t="shared" ref="E6:H17" ca="1" si="0">RAND()</f>
        <v>0.91567485898264889</v>
      </c>
      <c r="F6" s="16">
        <f t="shared" ca="1" si="0"/>
        <v>0.27564847512093782</v>
      </c>
      <c r="G6" s="16">
        <f t="shared" ca="1" si="0"/>
        <v>0.820609566372976</v>
      </c>
      <c r="H6" s="16">
        <f t="shared" ca="1" si="0"/>
        <v>0.69757528138264824</v>
      </c>
      <c r="J6" s="2">
        <f ca="1">_xlfn.RANK.EQ(D6,D$6:D$17,1)</f>
        <v>12</v>
      </c>
      <c r="K6" s="2">
        <f t="shared" ref="K6:N17" ca="1" si="1">_xlfn.RANK.EQ(E6,E$6:E$17,1)</f>
        <v>12</v>
      </c>
      <c r="L6" s="2">
        <f t="shared" ca="1" si="1"/>
        <v>4</v>
      </c>
      <c r="M6" s="2">
        <f t="shared" ca="1" si="1"/>
        <v>10</v>
      </c>
      <c r="N6" s="2">
        <f t="shared" ca="1" si="1"/>
        <v>10</v>
      </c>
    </row>
    <row r="7" spans="2:21" x14ac:dyDescent="0.25">
      <c r="C7" s="6">
        <v>2</v>
      </c>
      <c r="D7" s="16">
        <f t="shared" ref="D7:D17" ca="1" si="2">RAND()</f>
        <v>6.4059469212496278E-4</v>
      </c>
      <c r="E7" s="16">
        <f t="shared" ca="1" si="0"/>
        <v>0.43303914635357821</v>
      </c>
      <c r="F7" s="16">
        <f t="shared" ca="1" si="0"/>
        <v>0.95795139440696542</v>
      </c>
      <c r="G7" s="16">
        <f t="shared" ca="1" si="0"/>
        <v>0.34347473239223236</v>
      </c>
      <c r="H7" s="16">
        <f t="shared" ca="1" si="0"/>
        <v>0.16851523712200023</v>
      </c>
      <c r="J7" s="2">
        <f t="shared" ref="J7:J17" ca="1" si="3">_xlfn.RANK.EQ(D7,D$6:D$17,1)</f>
        <v>1</v>
      </c>
      <c r="K7" s="2">
        <f t="shared" ca="1" si="1"/>
        <v>5</v>
      </c>
      <c r="L7" s="2">
        <f t="shared" ca="1" si="1"/>
        <v>12</v>
      </c>
      <c r="M7" s="2">
        <f t="shared" ca="1" si="1"/>
        <v>5</v>
      </c>
      <c r="N7" s="2">
        <f t="shared" ca="1" si="1"/>
        <v>2</v>
      </c>
    </row>
    <row r="8" spans="2:21" x14ac:dyDescent="0.25">
      <c r="C8" s="6">
        <v>3</v>
      </c>
      <c r="D8" s="16">
        <f t="shared" ca="1" si="2"/>
        <v>0.17248717342095288</v>
      </c>
      <c r="E8" s="16">
        <f t="shared" ca="1" si="0"/>
        <v>0.15076600851885313</v>
      </c>
      <c r="F8" s="16">
        <f t="shared" ca="1" si="0"/>
        <v>0.33432569997494954</v>
      </c>
      <c r="G8" s="16">
        <f t="shared" ca="1" si="0"/>
        <v>0.39162617750560746</v>
      </c>
      <c r="H8" s="16">
        <f t="shared" ca="1" si="0"/>
        <v>0.57659771089950018</v>
      </c>
      <c r="J8" s="2">
        <f t="shared" ca="1" si="3"/>
        <v>2</v>
      </c>
      <c r="K8" s="2">
        <f t="shared" ca="1" si="1"/>
        <v>2</v>
      </c>
      <c r="L8" s="2">
        <f t="shared" ca="1" si="1"/>
        <v>6</v>
      </c>
      <c r="M8" s="2">
        <f t="shared" ca="1" si="1"/>
        <v>7</v>
      </c>
      <c r="N8" s="2">
        <f t="shared" ca="1" si="1"/>
        <v>8</v>
      </c>
    </row>
    <row r="9" spans="2:21" x14ac:dyDescent="0.25">
      <c r="C9" s="6">
        <v>4</v>
      </c>
      <c r="D9" s="16">
        <f t="shared" ca="1" si="2"/>
        <v>0.59142665118880888</v>
      </c>
      <c r="E9" s="16">
        <f t="shared" ca="1" si="0"/>
        <v>6.6040032054603959E-3</v>
      </c>
      <c r="F9" s="16">
        <f t="shared" ca="1" si="0"/>
        <v>0.285249323618881</v>
      </c>
      <c r="G9" s="16">
        <f t="shared" ca="1" si="0"/>
        <v>0.22466350614526465</v>
      </c>
      <c r="H9" s="16">
        <f t="shared" ca="1" si="0"/>
        <v>0.98582985971731374</v>
      </c>
      <c r="J9" s="2">
        <f t="shared" ca="1" si="3"/>
        <v>9</v>
      </c>
      <c r="K9" s="2">
        <f t="shared" ca="1" si="1"/>
        <v>1</v>
      </c>
      <c r="L9" s="2">
        <f t="shared" ca="1" si="1"/>
        <v>5</v>
      </c>
      <c r="M9" s="2">
        <f t="shared" ca="1" si="1"/>
        <v>3</v>
      </c>
      <c r="N9" s="2">
        <f t="shared" ca="1" si="1"/>
        <v>12</v>
      </c>
    </row>
    <row r="10" spans="2:21" x14ac:dyDescent="0.25">
      <c r="C10" s="6">
        <v>5</v>
      </c>
      <c r="D10" s="16">
        <f t="shared" ca="1" si="2"/>
        <v>0.56942065334221237</v>
      </c>
      <c r="E10" s="16">
        <f t="shared" ca="1" si="0"/>
        <v>0.20753508812394694</v>
      </c>
      <c r="F10" s="16">
        <f t="shared" ca="1" si="0"/>
        <v>0.70680276073345394</v>
      </c>
      <c r="G10" s="16">
        <f t="shared" ca="1" si="0"/>
        <v>0.34492164848920892</v>
      </c>
      <c r="H10" s="16">
        <f t="shared" ca="1" si="0"/>
        <v>0.43652250231194445</v>
      </c>
      <c r="J10" s="2">
        <f t="shared" ca="1" si="3"/>
        <v>8</v>
      </c>
      <c r="K10" s="2">
        <f t="shared" ca="1" si="1"/>
        <v>3</v>
      </c>
      <c r="L10" s="2">
        <f t="shared" ca="1" si="1"/>
        <v>9</v>
      </c>
      <c r="M10" s="2">
        <f t="shared" ca="1" si="1"/>
        <v>6</v>
      </c>
      <c r="N10" s="2">
        <f t="shared" ca="1" si="1"/>
        <v>7</v>
      </c>
    </row>
    <row r="11" spans="2:21" x14ac:dyDescent="0.25">
      <c r="C11" s="6">
        <v>6</v>
      </c>
      <c r="D11" s="16">
        <f t="shared" ca="1" si="2"/>
        <v>0.70209255744760557</v>
      </c>
      <c r="E11" s="16">
        <f t="shared" ca="1" si="0"/>
        <v>0.45646027632229802</v>
      </c>
      <c r="F11" s="16">
        <f t="shared" ca="1" si="0"/>
        <v>3.662406702472254E-2</v>
      </c>
      <c r="G11" s="16">
        <f t="shared" ca="1" si="0"/>
        <v>0.30291656586395177</v>
      </c>
      <c r="H11" s="16">
        <f t="shared" ca="1" si="0"/>
        <v>0.89123040144022347</v>
      </c>
      <c r="J11" s="2">
        <f t="shared" ca="1" si="3"/>
        <v>11</v>
      </c>
      <c r="K11" s="2">
        <f t="shared" ca="1" si="1"/>
        <v>6</v>
      </c>
      <c r="L11" s="2">
        <f t="shared" ca="1" si="1"/>
        <v>1</v>
      </c>
      <c r="M11" s="2">
        <f t="shared" ca="1" si="1"/>
        <v>4</v>
      </c>
      <c r="N11" s="2">
        <f t="shared" ca="1" si="1"/>
        <v>11</v>
      </c>
    </row>
    <row r="12" spans="2:21" x14ac:dyDescent="0.25">
      <c r="C12" s="6">
        <v>7</v>
      </c>
      <c r="D12" s="16">
        <f t="shared" ca="1" si="2"/>
        <v>0.18584741625129009</v>
      </c>
      <c r="E12" s="16">
        <f t="shared" ca="1" si="0"/>
        <v>0.67309882673560117</v>
      </c>
      <c r="F12" s="16">
        <f t="shared" ca="1" si="0"/>
        <v>0.64224428236139908</v>
      </c>
      <c r="G12" s="16">
        <f t="shared" ca="1" si="0"/>
        <v>0.98894490118850875</v>
      </c>
      <c r="H12" s="16">
        <f t="shared" ca="1" si="0"/>
        <v>0.27290028082629159</v>
      </c>
      <c r="J12" s="2">
        <f t="shared" ca="1" si="3"/>
        <v>3</v>
      </c>
      <c r="K12" s="2">
        <f t="shared" ca="1" si="1"/>
        <v>9</v>
      </c>
      <c r="L12" s="2">
        <f t="shared" ca="1" si="1"/>
        <v>8</v>
      </c>
      <c r="M12" s="2">
        <f t="shared" ca="1" si="1"/>
        <v>12</v>
      </c>
      <c r="N12" s="2">
        <f t="shared" ca="1" si="1"/>
        <v>3</v>
      </c>
    </row>
    <row r="13" spans="2:21" x14ac:dyDescent="0.25">
      <c r="C13" s="6">
        <v>8</v>
      </c>
      <c r="D13" s="16">
        <f t="shared" ca="1" si="2"/>
        <v>0.40296035912699357</v>
      </c>
      <c r="E13" s="16">
        <f t="shared" ca="1" si="0"/>
        <v>0.42696020419575131</v>
      </c>
      <c r="F13" s="16">
        <f t="shared" ca="1" si="0"/>
        <v>0.19375793814916054</v>
      </c>
      <c r="G13" s="16">
        <f t="shared" ca="1" si="0"/>
        <v>0.73770489888363711</v>
      </c>
      <c r="H13" s="16">
        <f t="shared" ca="1" si="0"/>
        <v>0.11620738011527687</v>
      </c>
      <c r="J13" s="2">
        <f t="shared" ca="1" si="3"/>
        <v>7</v>
      </c>
      <c r="K13" s="2">
        <f t="shared" ca="1" si="1"/>
        <v>4</v>
      </c>
      <c r="L13" s="2">
        <f t="shared" ca="1" si="1"/>
        <v>2</v>
      </c>
      <c r="M13" s="2">
        <f t="shared" ca="1" si="1"/>
        <v>8</v>
      </c>
      <c r="N13" s="2">
        <f t="shared" ca="1" si="1"/>
        <v>1</v>
      </c>
    </row>
    <row r="14" spans="2:21" x14ac:dyDescent="0.25">
      <c r="C14" s="6">
        <v>9</v>
      </c>
      <c r="D14" s="16">
        <f t="shared" ca="1" si="2"/>
        <v>0.33567768825505884</v>
      </c>
      <c r="E14" s="16">
        <f t="shared" ca="1" si="0"/>
        <v>0.52530780232072727</v>
      </c>
      <c r="F14" s="16">
        <f t="shared" ca="1" si="0"/>
        <v>0.81057713466821557</v>
      </c>
      <c r="G14" s="16">
        <f t="shared" ca="1" si="0"/>
        <v>0.78371448283048861</v>
      </c>
      <c r="H14" s="16">
        <f t="shared" ca="1" si="0"/>
        <v>0.30589417957358012</v>
      </c>
      <c r="J14" s="2">
        <f t="shared" ca="1" si="3"/>
        <v>5</v>
      </c>
      <c r="K14" s="2">
        <f t="shared" ca="1" si="1"/>
        <v>8</v>
      </c>
      <c r="L14" s="2">
        <f t="shared" ca="1" si="1"/>
        <v>11</v>
      </c>
      <c r="M14" s="2">
        <f t="shared" ca="1" si="1"/>
        <v>9</v>
      </c>
      <c r="N14" s="2">
        <f t="shared" ca="1" si="1"/>
        <v>4</v>
      </c>
    </row>
    <row r="15" spans="2:21" x14ac:dyDescent="0.25">
      <c r="C15" s="6">
        <v>10</v>
      </c>
      <c r="D15" s="16">
        <f t="shared" ca="1" si="2"/>
        <v>0.26251695320048307</v>
      </c>
      <c r="E15" s="16">
        <f t="shared" ca="1" si="0"/>
        <v>0.50672332406620502</v>
      </c>
      <c r="F15" s="16">
        <f t="shared" ca="1" si="0"/>
        <v>0.25336996937824319</v>
      </c>
      <c r="G15" s="16">
        <f t="shared" ca="1" si="0"/>
        <v>0.11993236990280387</v>
      </c>
      <c r="H15" s="16">
        <f t="shared" ca="1" si="0"/>
        <v>0.69330245936296597</v>
      </c>
      <c r="J15" s="2">
        <f t="shared" ca="1" si="3"/>
        <v>4</v>
      </c>
      <c r="K15" s="2">
        <f t="shared" ca="1" si="1"/>
        <v>7</v>
      </c>
      <c r="L15" s="2">
        <f t="shared" ca="1" si="1"/>
        <v>3</v>
      </c>
      <c r="M15" s="2">
        <f t="shared" ca="1" si="1"/>
        <v>1</v>
      </c>
      <c r="N15" s="2">
        <f t="shared" ca="1" si="1"/>
        <v>9</v>
      </c>
    </row>
    <row r="16" spans="2:21" x14ac:dyDescent="0.25">
      <c r="C16" s="6">
        <v>11</v>
      </c>
      <c r="D16" s="16">
        <f t="shared" ca="1" si="2"/>
        <v>0.36179179611900514</v>
      </c>
      <c r="E16" s="16">
        <f t="shared" ca="1" si="0"/>
        <v>0.70738846868182004</v>
      </c>
      <c r="F16" s="16">
        <f t="shared" ca="1" si="0"/>
        <v>0.56657603346504259</v>
      </c>
      <c r="G16" s="16">
        <f t="shared" ca="1" si="0"/>
        <v>0.91869163019253897</v>
      </c>
      <c r="H16" s="16">
        <f t="shared" ca="1" si="0"/>
        <v>0.3127115375744004</v>
      </c>
      <c r="J16" s="2">
        <f t="shared" ca="1" si="3"/>
        <v>6</v>
      </c>
      <c r="K16" s="2">
        <f t="shared" ca="1" si="1"/>
        <v>10</v>
      </c>
      <c r="L16" s="2">
        <f t="shared" ca="1" si="1"/>
        <v>7</v>
      </c>
      <c r="M16" s="2">
        <f t="shared" ca="1" si="1"/>
        <v>11</v>
      </c>
      <c r="N16" s="2">
        <f t="shared" ca="1" si="1"/>
        <v>5</v>
      </c>
    </row>
    <row r="17" spans="3:14" x14ac:dyDescent="0.25">
      <c r="C17" s="6">
        <v>12</v>
      </c>
      <c r="D17" s="17">
        <f t="shared" ca="1" si="2"/>
        <v>0.67460550036083888</v>
      </c>
      <c r="E17" s="17">
        <f t="shared" ca="1" si="0"/>
        <v>0.73075148448193317</v>
      </c>
      <c r="F17" s="17">
        <f t="shared" ca="1" si="0"/>
        <v>0.73165028057593562</v>
      </c>
      <c r="G17" s="17">
        <f t="shared" ca="1" si="0"/>
        <v>0.16855739959976512</v>
      </c>
      <c r="H17" s="17">
        <f t="shared" ca="1" si="0"/>
        <v>0.36561992626635842</v>
      </c>
      <c r="J17" s="19">
        <f t="shared" ca="1" si="3"/>
        <v>10</v>
      </c>
      <c r="K17" s="19">
        <f t="shared" ca="1" si="1"/>
        <v>11</v>
      </c>
      <c r="L17" s="19">
        <f t="shared" ca="1" si="1"/>
        <v>10</v>
      </c>
      <c r="M17" s="19">
        <f t="shared" ca="1" si="1"/>
        <v>2</v>
      </c>
      <c r="N17" s="19">
        <f t="shared" ca="1" si="1"/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F3FC-ACF2-4522-A158-EB7E2AE454F7}">
  <sheetPr codeName="Planilha6"/>
  <dimension ref="B1:Y31"/>
  <sheetViews>
    <sheetView tabSelected="1" topLeftCell="A6" zoomScaleNormal="100" workbookViewId="0">
      <selection activeCell="D8" sqref="D8:D11"/>
    </sheetView>
  </sheetViews>
  <sheetFormatPr defaultRowHeight="15" x14ac:dyDescent="0.25"/>
  <cols>
    <col min="1" max="1" width="2.140625" style="6" customWidth="1"/>
    <col min="2" max="2" width="2.28515625" style="6" customWidth="1"/>
    <col min="3" max="3" width="14.42578125" style="6" customWidth="1"/>
    <col min="4" max="4" width="5.42578125" style="6" bestFit="1" customWidth="1"/>
    <col min="5" max="5" width="5.28515625" style="6" bestFit="1" customWidth="1"/>
    <col min="6" max="6" width="7" style="6" bestFit="1" customWidth="1"/>
    <col min="7" max="7" width="5.42578125" style="6" bestFit="1" customWidth="1"/>
    <col min="8" max="8" width="10.85546875" style="6" bestFit="1" customWidth="1"/>
    <col min="9" max="9" width="5.140625" style="6" customWidth="1"/>
    <col min="10" max="10" width="6.7109375" style="6" bestFit="1" customWidth="1"/>
    <col min="11" max="11" width="5.28515625" style="6" bestFit="1" customWidth="1"/>
    <col min="12" max="12" width="7" style="11" bestFit="1" customWidth="1"/>
    <col min="13" max="13" width="5.42578125" style="11" bestFit="1" customWidth="1"/>
    <col min="14" max="14" width="10.85546875" style="11" bestFit="1" customWidth="1"/>
    <col min="15" max="15" width="7" style="11" customWidth="1"/>
    <col min="16" max="16" width="5.42578125" style="11" bestFit="1" customWidth="1"/>
    <col min="17" max="17" width="5.28515625" style="6" bestFit="1" customWidth="1"/>
    <col min="18" max="18" width="7" style="6" bestFit="1" customWidth="1"/>
    <col min="19" max="19" width="5.42578125" style="6" bestFit="1" customWidth="1"/>
    <col min="20" max="20" width="10.85546875" style="6" bestFit="1" customWidth="1"/>
    <col min="21" max="21" width="3.28515625" style="6" customWidth="1"/>
    <col min="22" max="22" width="19.5703125" style="6" customWidth="1"/>
    <col min="23" max="23" width="16.5703125" style="6" customWidth="1"/>
    <col min="24" max="24" width="17" style="6" customWidth="1"/>
    <col min="25" max="16384" width="9.140625" style="6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2"/>
      <c r="M2" s="12"/>
      <c r="N2" s="12"/>
      <c r="O2" s="12"/>
      <c r="P2" s="12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6" spans="2:25" x14ac:dyDescent="0.25">
      <c r="J6" s="3" t="s">
        <v>3</v>
      </c>
      <c r="K6" s="11"/>
      <c r="V6" s="8" t="s">
        <v>5</v>
      </c>
      <c r="W6" s="8" t="s">
        <v>5</v>
      </c>
      <c r="X6" s="8" t="s">
        <v>5</v>
      </c>
    </row>
    <row r="7" spans="2:25" x14ac:dyDescent="0.25">
      <c r="D7" s="3" t="s">
        <v>0</v>
      </c>
      <c r="E7" s="3" t="s">
        <v>1</v>
      </c>
      <c r="F7" s="3" t="s">
        <v>2</v>
      </c>
      <c r="G7" s="3" t="s">
        <v>6</v>
      </c>
      <c r="H7" s="3" t="s">
        <v>7</v>
      </c>
      <c r="I7" s="7"/>
      <c r="J7" s="3" t="s">
        <v>0</v>
      </c>
      <c r="K7" s="3" t="s">
        <v>1</v>
      </c>
      <c r="L7" s="3" t="s">
        <v>2</v>
      </c>
      <c r="M7" s="3" t="s">
        <v>6</v>
      </c>
      <c r="N7" s="3" t="s">
        <v>7</v>
      </c>
      <c r="P7" s="3" t="s">
        <v>0</v>
      </c>
      <c r="Q7" s="3" t="s">
        <v>1</v>
      </c>
      <c r="R7" s="3" t="s">
        <v>2</v>
      </c>
      <c r="S7" s="3" t="s">
        <v>6</v>
      </c>
      <c r="T7" s="3" t="s">
        <v>7</v>
      </c>
      <c r="V7" s="7" t="s">
        <v>8</v>
      </c>
      <c r="W7" s="7" t="s">
        <v>9</v>
      </c>
      <c r="X7" s="7" t="s">
        <v>10</v>
      </c>
    </row>
    <row r="8" spans="2:25" x14ac:dyDescent="0.25">
      <c r="C8" s="7">
        <v>1</v>
      </c>
      <c r="D8" s="3">
        <v>20</v>
      </c>
      <c r="E8" s="3">
        <v>100</v>
      </c>
      <c r="F8" s="3">
        <v>12</v>
      </c>
      <c r="G8" s="3">
        <v>25</v>
      </c>
      <c r="H8" s="3">
        <v>4</v>
      </c>
      <c r="I8" s="7"/>
      <c r="J8" s="13">
        <v>4</v>
      </c>
      <c r="K8" s="13">
        <v>9</v>
      </c>
      <c r="L8" s="13">
        <v>9</v>
      </c>
      <c r="M8" s="13">
        <v>6</v>
      </c>
      <c r="N8" s="13">
        <v>9</v>
      </c>
      <c r="P8" s="11">
        <f>VLOOKUP(J8,$C$7:$H$19,2,FALSE)</f>
        <v>20</v>
      </c>
      <c r="Q8" s="11">
        <f>VLOOKUP(K8,$C$7:$H$19,3,FALSE)</f>
        <v>150</v>
      </c>
      <c r="R8" s="11">
        <f>VLOOKUP(L8,$C$7:$H$19,4,FALSE)</f>
        <v>14</v>
      </c>
      <c r="S8" s="11">
        <f>VLOOKUP(M8,$C$7:$H$19,5,FALSE)</f>
        <v>25</v>
      </c>
      <c r="T8" s="11">
        <f>VLOOKUP(N8,$C$7:$H$19,6,FALSE)</f>
        <v>6</v>
      </c>
      <c r="V8" s="11">
        <f>COUNTIFS(P8,40,T8,6,R8,14)</f>
        <v>0</v>
      </c>
      <c r="W8" s="11">
        <f>COUNTIFS(R8,14,Q8,20,S8,20)</f>
        <v>0</v>
      </c>
      <c r="X8" s="11">
        <f>COUNTIFS(P8,40,Q8,150)</f>
        <v>0</v>
      </c>
    </row>
    <row r="9" spans="2:25" x14ac:dyDescent="0.25">
      <c r="C9" s="7">
        <v>2</v>
      </c>
      <c r="D9" s="3">
        <v>20</v>
      </c>
      <c r="E9" s="3">
        <v>100</v>
      </c>
      <c r="F9" s="3">
        <v>12</v>
      </c>
      <c r="G9" s="3">
        <v>25</v>
      </c>
      <c r="H9" s="3">
        <v>4</v>
      </c>
      <c r="I9" s="7"/>
      <c r="J9" s="13">
        <v>6</v>
      </c>
      <c r="K9" s="13">
        <v>11</v>
      </c>
      <c r="L9" s="13">
        <v>5</v>
      </c>
      <c r="M9" s="13">
        <v>7</v>
      </c>
      <c r="N9" s="13">
        <v>8</v>
      </c>
      <c r="P9" s="11">
        <f t="shared" ref="P9:P19" si="0">VLOOKUP(J9,$C$7:$H$19,2,FALSE)</f>
        <v>20</v>
      </c>
      <c r="Q9" s="11">
        <f t="shared" ref="Q9:Q19" si="1">VLOOKUP(K9,$C$7:$H$19,3,FALSE)</f>
        <v>150</v>
      </c>
      <c r="R9" s="11">
        <f t="shared" ref="R9:R19" si="2">VLOOKUP(L9,$C$7:$H$19,4,FALSE)</f>
        <v>12</v>
      </c>
      <c r="S9" s="11">
        <f t="shared" ref="S9:S19" si="3">VLOOKUP(M9,$C$7:$H$19,5,FALSE)</f>
        <v>30</v>
      </c>
      <c r="T9" s="11">
        <f t="shared" ref="T9:T19" si="4">VLOOKUP(N9,$C$7:$H$19,6,FALSE)</f>
        <v>5</v>
      </c>
      <c r="V9" s="11">
        <f t="shared" ref="V9:V19" si="5">COUNTIFS(P9,40,T9,6,R9,14)</f>
        <v>0</v>
      </c>
      <c r="W9" s="11">
        <f t="shared" ref="W9:W19" si="6">COUNTIFS(R9,14,Q9,20,S9,20)</f>
        <v>0</v>
      </c>
      <c r="X9" s="11">
        <f t="shared" ref="X9:X19" si="7">COUNTIFS(P9,40,Q9,150)</f>
        <v>0</v>
      </c>
    </row>
    <row r="10" spans="2:25" x14ac:dyDescent="0.25">
      <c r="C10" s="7">
        <v>3</v>
      </c>
      <c r="D10" s="3">
        <v>20</v>
      </c>
      <c r="E10" s="3">
        <v>100</v>
      </c>
      <c r="F10" s="3">
        <v>12</v>
      </c>
      <c r="G10" s="3">
        <v>25</v>
      </c>
      <c r="H10" s="3">
        <v>4</v>
      </c>
      <c r="I10" s="7"/>
      <c r="J10" s="13">
        <v>9</v>
      </c>
      <c r="K10" s="13">
        <v>3</v>
      </c>
      <c r="L10" s="13">
        <v>12</v>
      </c>
      <c r="M10" s="13">
        <v>11</v>
      </c>
      <c r="N10" s="13">
        <v>2</v>
      </c>
      <c r="P10" s="11">
        <f t="shared" si="0"/>
        <v>40</v>
      </c>
      <c r="Q10" s="11">
        <f t="shared" si="1"/>
        <v>100</v>
      </c>
      <c r="R10" s="11">
        <f t="shared" si="2"/>
        <v>14</v>
      </c>
      <c r="S10" s="11">
        <f t="shared" si="3"/>
        <v>30</v>
      </c>
      <c r="T10" s="11">
        <f t="shared" si="4"/>
        <v>4</v>
      </c>
      <c r="V10" s="11">
        <f t="shared" si="5"/>
        <v>0</v>
      </c>
      <c r="W10" s="11">
        <f t="shared" si="6"/>
        <v>0</v>
      </c>
      <c r="X10" s="11">
        <f t="shared" si="7"/>
        <v>0</v>
      </c>
    </row>
    <row r="11" spans="2:25" x14ac:dyDescent="0.25">
      <c r="C11" s="7">
        <v>4</v>
      </c>
      <c r="D11" s="3">
        <v>20</v>
      </c>
      <c r="E11" s="3">
        <v>100</v>
      </c>
      <c r="F11" s="3">
        <v>12</v>
      </c>
      <c r="G11" s="3">
        <v>25</v>
      </c>
      <c r="H11" s="3">
        <v>4</v>
      </c>
      <c r="I11" s="7"/>
      <c r="J11" s="13">
        <v>2</v>
      </c>
      <c r="K11" s="13">
        <v>8</v>
      </c>
      <c r="L11" s="13">
        <v>4</v>
      </c>
      <c r="M11" s="13">
        <v>1</v>
      </c>
      <c r="N11" s="13">
        <v>7</v>
      </c>
      <c r="P11" s="11">
        <f>VLOOKUP(J11,$C$7:$H$19,2,FALSE)</f>
        <v>20</v>
      </c>
      <c r="Q11" s="11">
        <f t="shared" si="1"/>
        <v>150</v>
      </c>
      <c r="R11" s="11">
        <f t="shared" si="2"/>
        <v>12</v>
      </c>
      <c r="S11" s="11">
        <f t="shared" si="3"/>
        <v>25</v>
      </c>
      <c r="T11" s="11">
        <f t="shared" si="4"/>
        <v>5</v>
      </c>
      <c r="V11" s="11">
        <f t="shared" si="5"/>
        <v>0</v>
      </c>
      <c r="W11" s="11">
        <f t="shared" si="6"/>
        <v>0</v>
      </c>
      <c r="X11" s="11">
        <f t="shared" si="7"/>
        <v>0</v>
      </c>
    </row>
    <row r="12" spans="2:25" x14ac:dyDescent="0.25">
      <c r="C12" s="7">
        <v>5</v>
      </c>
      <c r="D12" s="3">
        <v>20</v>
      </c>
      <c r="E12" s="3">
        <v>100</v>
      </c>
      <c r="F12" s="3">
        <v>12</v>
      </c>
      <c r="G12" s="3">
        <v>25</v>
      </c>
      <c r="H12" s="3">
        <v>5</v>
      </c>
      <c r="I12" s="7"/>
      <c r="J12" s="13">
        <v>3</v>
      </c>
      <c r="K12" s="13">
        <v>12</v>
      </c>
      <c r="L12" s="13">
        <v>3</v>
      </c>
      <c r="M12" s="13">
        <v>9</v>
      </c>
      <c r="N12" s="13">
        <v>1</v>
      </c>
      <c r="P12" s="11">
        <f t="shared" si="0"/>
        <v>20</v>
      </c>
      <c r="Q12" s="11">
        <f t="shared" si="1"/>
        <v>150</v>
      </c>
      <c r="R12" s="11">
        <f t="shared" si="2"/>
        <v>12</v>
      </c>
      <c r="S12" s="11">
        <f t="shared" si="3"/>
        <v>30</v>
      </c>
      <c r="T12" s="11">
        <f t="shared" si="4"/>
        <v>4</v>
      </c>
      <c r="V12" s="11">
        <f t="shared" si="5"/>
        <v>0</v>
      </c>
      <c r="W12" s="11">
        <f t="shared" si="6"/>
        <v>0</v>
      </c>
      <c r="X12" s="11">
        <f t="shared" si="7"/>
        <v>0</v>
      </c>
    </row>
    <row r="13" spans="2:25" x14ac:dyDescent="0.25">
      <c r="C13" s="7">
        <v>6</v>
      </c>
      <c r="D13" s="3">
        <v>20</v>
      </c>
      <c r="E13" s="3">
        <v>100</v>
      </c>
      <c r="F13" s="3">
        <v>12</v>
      </c>
      <c r="G13" s="3">
        <v>25</v>
      </c>
      <c r="H13" s="3">
        <v>5</v>
      </c>
      <c r="I13" s="7"/>
      <c r="J13" s="13">
        <v>1</v>
      </c>
      <c r="K13" s="13">
        <v>7</v>
      </c>
      <c r="L13" s="13">
        <v>7</v>
      </c>
      <c r="M13" s="13">
        <v>10</v>
      </c>
      <c r="N13" s="13">
        <v>12</v>
      </c>
      <c r="P13" s="11">
        <f t="shared" si="0"/>
        <v>20</v>
      </c>
      <c r="Q13" s="11">
        <f t="shared" si="1"/>
        <v>150</v>
      </c>
      <c r="R13" s="11">
        <f t="shared" si="2"/>
        <v>14</v>
      </c>
      <c r="S13" s="11">
        <f t="shared" si="3"/>
        <v>30</v>
      </c>
      <c r="T13" s="11">
        <f t="shared" si="4"/>
        <v>6</v>
      </c>
      <c r="V13" s="11">
        <f t="shared" si="5"/>
        <v>0</v>
      </c>
      <c r="W13" s="11">
        <f t="shared" si="6"/>
        <v>0</v>
      </c>
      <c r="X13" s="11">
        <f t="shared" si="7"/>
        <v>0</v>
      </c>
    </row>
    <row r="14" spans="2:25" x14ac:dyDescent="0.25">
      <c r="C14" s="7">
        <v>7</v>
      </c>
      <c r="D14" s="3">
        <v>40</v>
      </c>
      <c r="E14" s="3">
        <v>150</v>
      </c>
      <c r="F14" s="3">
        <v>14</v>
      </c>
      <c r="G14" s="3">
        <v>30</v>
      </c>
      <c r="H14" s="3">
        <v>5</v>
      </c>
      <c r="I14" s="7"/>
      <c r="J14" s="13">
        <v>10</v>
      </c>
      <c r="K14" s="13">
        <v>2</v>
      </c>
      <c r="L14" s="13">
        <v>2</v>
      </c>
      <c r="M14" s="13">
        <v>2</v>
      </c>
      <c r="N14" s="13">
        <v>10</v>
      </c>
      <c r="P14" s="11">
        <f t="shared" si="0"/>
        <v>40</v>
      </c>
      <c r="Q14" s="11">
        <f t="shared" si="1"/>
        <v>100</v>
      </c>
      <c r="R14" s="11">
        <f t="shared" si="2"/>
        <v>12</v>
      </c>
      <c r="S14" s="11">
        <f t="shared" si="3"/>
        <v>25</v>
      </c>
      <c r="T14" s="11">
        <f t="shared" si="4"/>
        <v>6</v>
      </c>
      <c r="V14" s="11">
        <f t="shared" si="5"/>
        <v>0</v>
      </c>
      <c r="W14" s="11">
        <f t="shared" si="6"/>
        <v>0</v>
      </c>
      <c r="X14" s="11">
        <f t="shared" si="7"/>
        <v>0</v>
      </c>
    </row>
    <row r="15" spans="2:25" x14ac:dyDescent="0.25">
      <c r="C15" s="7">
        <v>8</v>
      </c>
      <c r="D15" s="3">
        <v>40</v>
      </c>
      <c r="E15" s="3">
        <v>150</v>
      </c>
      <c r="F15" s="3">
        <v>14</v>
      </c>
      <c r="G15" s="3">
        <v>30</v>
      </c>
      <c r="H15" s="3">
        <v>5</v>
      </c>
      <c r="I15" s="7"/>
      <c r="J15" s="13">
        <v>5</v>
      </c>
      <c r="K15" s="13">
        <v>10</v>
      </c>
      <c r="L15" s="13">
        <v>10</v>
      </c>
      <c r="M15" s="13">
        <v>3</v>
      </c>
      <c r="N15" s="13">
        <v>3</v>
      </c>
      <c r="P15" s="11">
        <f t="shared" si="0"/>
        <v>20</v>
      </c>
      <c r="Q15" s="11">
        <f t="shared" si="1"/>
        <v>150</v>
      </c>
      <c r="R15" s="11">
        <f t="shared" si="2"/>
        <v>14</v>
      </c>
      <c r="S15" s="11">
        <f t="shared" si="3"/>
        <v>25</v>
      </c>
      <c r="T15" s="11">
        <f t="shared" si="4"/>
        <v>4</v>
      </c>
      <c r="V15" s="11">
        <f t="shared" si="5"/>
        <v>0</v>
      </c>
      <c r="W15" s="11">
        <f t="shared" si="6"/>
        <v>0</v>
      </c>
      <c r="X15" s="11">
        <f t="shared" si="7"/>
        <v>0</v>
      </c>
    </row>
    <row r="16" spans="2:25" x14ac:dyDescent="0.25">
      <c r="C16" s="7">
        <v>9</v>
      </c>
      <c r="D16" s="3">
        <v>40</v>
      </c>
      <c r="E16" s="3">
        <v>150</v>
      </c>
      <c r="F16" s="3">
        <v>14</v>
      </c>
      <c r="G16" s="3">
        <v>30</v>
      </c>
      <c r="H16" s="3">
        <v>6</v>
      </c>
      <c r="I16" s="7"/>
      <c r="J16" s="13">
        <v>7</v>
      </c>
      <c r="K16" s="13">
        <v>1</v>
      </c>
      <c r="L16" s="13">
        <v>8</v>
      </c>
      <c r="M16" s="13">
        <v>5</v>
      </c>
      <c r="N16" s="13">
        <v>5</v>
      </c>
      <c r="P16" s="11">
        <f t="shared" si="0"/>
        <v>40</v>
      </c>
      <c r="Q16" s="11">
        <f t="shared" si="1"/>
        <v>100</v>
      </c>
      <c r="R16" s="11">
        <f t="shared" si="2"/>
        <v>14</v>
      </c>
      <c r="S16" s="11">
        <f t="shared" si="3"/>
        <v>25</v>
      </c>
      <c r="T16" s="11">
        <f t="shared" si="4"/>
        <v>5</v>
      </c>
      <c r="V16" s="11">
        <f t="shared" si="5"/>
        <v>0</v>
      </c>
      <c r="W16" s="11">
        <f t="shared" si="6"/>
        <v>0</v>
      </c>
      <c r="X16" s="11">
        <f t="shared" si="7"/>
        <v>0</v>
      </c>
    </row>
    <row r="17" spans="3:24" x14ac:dyDescent="0.25">
      <c r="C17" s="7">
        <v>10</v>
      </c>
      <c r="D17" s="3">
        <v>40</v>
      </c>
      <c r="E17" s="3">
        <v>150</v>
      </c>
      <c r="F17" s="3">
        <v>14</v>
      </c>
      <c r="G17" s="3">
        <v>30</v>
      </c>
      <c r="H17" s="3">
        <v>6</v>
      </c>
      <c r="I17" s="7"/>
      <c r="J17" s="13">
        <v>12</v>
      </c>
      <c r="K17" s="13">
        <v>4</v>
      </c>
      <c r="L17" s="13">
        <v>1</v>
      </c>
      <c r="M17" s="13">
        <v>8</v>
      </c>
      <c r="N17" s="13">
        <v>11</v>
      </c>
      <c r="P17" s="11">
        <f t="shared" si="0"/>
        <v>40</v>
      </c>
      <c r="Q17" s="11">
        <f t="shared" si="1"/>
        <v>100</v>
      </c>
      <c r="R17" s="11">
        <f t="shared" si="2"/>
        <v>12</v>
      </c>
      <c r="S17" s="11">
        <f t="shared" si="3"/>
        <v>30</v>
      </c>
      <c r="T17" s="11">
        <f t="shared" si="4"/>
        <v>6</v>
      </c>
      <c r="V17" s="11">
        <f t="shared" si="5"/>
        <v>0</v>
      </c>
      <c r="W17" s="11">
        <f t="shared" si="6"/>
        <v>0</v>
      </c>
      <c r="X17" s="11">
        <f t="shared" si="7"/>
        <v>0</v>
      </c>
    </row>
    <row r="18" spans="3:24" x14ac:dyDescent="0.25">
      <c r="C18" s="7">
        <v>11</v>
      </c>
      <c r="D18" s="3">
        <v>40</v>
      </c>
      <c r="E18" s="3">
        <v>150</v>
      </c>
      <c r="F18" s="3">
        <v>14</v>
      </c>
      <c r="G18" s="3">
        <v>30</v>
      </c>
      <c r="H18" s="3">
        <v>6</v>
      </c>
      <c r="I18" s="7"/>
      <c r="J18" s="13">
        <v>8</v>
      </c>
      <c r="K18" s="13">
        <v>5</v>
      </c>
      <c r="L18" s="13">
        <v>6</v>
      </c>
      <c r="M18" s="13">
        <v>4</v>
      </c>
      <c r="N18" s="13">
        <v>4</v>
      </c>
      <c r="P18" s="11">
        <f t="shared" si="0"/>
        <v>40</v>
      </c>
      <c r="Q18" s="11">
        <f t="shared" si="1"/>
        <v>100</v>
      </c>
      <c r="R18" s="11">
        <f t="shared" si="2"/>
        <v>12</v>
      </c>
      <c r="S18" s="11">
        <f t="shared" si="3"/>
        <v>25</v>
      </c>
      <c r="T18" s="11">
        <f t="shared" si="4"/>
        <v>4</v>
      </c>
      <c r="V18" s="11">
        <f t="shared" si="5"/>
        <v>0</v>
      </c>
      <c r="W18" s="11">
        <f t="shared" si="6"/>
        <v>0</v>
      </c>
      <c r="X18" s="11">
        <f t="shared" si="7"/>
        <v>0</v>
      </c>
    </row>
    <row r="19" spans="3:24" x14ac:dyDescent="0.25">
      <c r="C19" s="7">
        <v>12</v>
      </c>
      <c r="D19" s="3">
        <v>40</v>
      </c>
      <c r="E19" s="3">
        <v>150</v>
      </c>
      <c r="F19" s="3">
        <v>14</v>
      </c>
      <c r="G19" s="3">
        <v>30</v>
      </c>
      <c r="H19" s="3">
        <v>6</v>
      </c>
      <c r="J19" s="13">
        <v>11</v>
      </c>
      <c r="K19" s="13">
        <v>6</v>
      </c>
      <c r="L19" s="13">
        <v>11</v>
      </c>
      <c r="M19" s="13">
        <v>12</v>
      </c>
      <c r="N19" s="13">
        <v>6</v>
      </c>
      <c r="P19" s="11">
        <f t="shared" si="0"/>
        <v>40</v>
      </c>
      <c r="Q19" s="11">
        <f t="shared" si="1"/>
        <v>100</v>
      </c>
      <c r="R19" s="11">
        <f t="shared" si="2"/>
        <v>14</v>
      </c>
      <c r="S19" s="11">
        <f t="shared" si="3"/>
        <v>30</v>
      </c>
      <c r="T19" s="11">
        <f t="shared" si="4"/>
        <v>5</v>
      </c>
      <c r="V19" s="11">
        <f t="shared" si="5"/>
        <v>0</v>
      </c>
      <c r="W19" s="11">
        <f t="shared" si="6"/>
        <v>0</v>
      </c>
      <c r="X19" s="11">
        <f t="shared" si="7"/>
        <v>0</v>
      </c>
    </row>
    <row r="22" spans="3:24" x14ac:dyDescent="0.25">
      <c r="D22" s="6" t="s">
        <v>0</v>
      </c>
      <c r="E22" s="6" t="s">
        <v>1</v>
      </c>
      <c r="F22" s="6" t="s">
        <v>2</v>
      </c>
      <c r="G22" s="6" t="s">
        <v>6</v>
      </c>
      <c r="H22" s="6" t="s">
        <v>7</v>
      </c>
    </row>
    <row r="23" spans="3:24" x14ac:dyDescent="0.25">
      <c r="C23" s="6" t="s">
        <v>0</v>
      </c>
      <c r="D23" s="11">
        <f>ABS(CORREL($P$8:$P$19,P8:P19))</f>
        <v>1</v>
      </c>
      <c r="E23" s="11">
        <f t="shared" ref="E23:H23" si="8">ABS(CORREL($P$8:$P$19,Q8:Q19))</f>
        <v>1</v>
      </c>
      <c r="F23" s="11">
        <f>ABS(CORREL($P$8:$P$19,R8:R19))</f>
        <v>0</v>
      </c>
      <c r="G23" s="11">
        <f t="shared" si="8"/>
        <v>0</v>
      </c>
      <c r="H23" s="11">
        <f t="shared" si="8"/>
        <v>0</v>
      </c>
    </row>
    <row r="24" spans="3:24" x14ac:dyDescent="0.25">
      <c r="C24" s="6" t="s">
        <v>1</v>
      </c>
      <c r="D24" s="11">
        <f>ABS(CORREL($Q$8:$Q$19,P8:P19))</f>
        <v>1</v>
      </c>
      <c r="E24" s="11">
        <f t="shared" ref="E24:H24" si="9">ABS(CORREL($Q$8:$Q$19,Q8:Q19))</f>
        <v>1</v>
      </c>
      <c r="F24" s="11">
        <f t="shared" si="9"/>
        <v>0</v>
      </c>
      <c r="G24" s="11">
        <f t="shared" si="9"/>
        <v>0</v>
      </c>
      <c r="H24" s="11">
        <f t="shared" si="9"/>
        <v>0</v>
      </c>
    </row>
    <row r="25" spans="3:24" x14ac:dyDescent="0.25">
      <c r="C25" s="6" t="s">
        <v>2</v>
      </c>
      <c r="D25" s="11">
        <f>ABS(CORREL($R$8:$R$19,P8:P19))</f>
        <v>0</v>
      </c>
      <c r="E25" s="11">
        <f t="shared" ref="E25:H25" si="10">ABS(CORREL($R$8:$R$19,Q8:Q19))</f>
        <v>0</v>
      </c>
      <c r="F25" s="11">
        <f t="shared" si="10"/>
        <v>1</v>
      </c>
      <c r="G25" s="11">
        <f t="shared" si="10"/>
        <v>0</v>
      </c>
      <c r="H25" s="11">
        <f t="shared" si="10"/>
        <v>0</v>
      </c>
    </row>
    <row r="26" spans="3:24" x14ac:dyDescent="0.25">
      <c r="C26" s="6" t="s">
        <v>6</v>
      </c>
      <c r="D26" s="11">
        <f>ABS(CORREL($S$8:$S$19,P8:P19))</f>
        <v>0</v>
      </c>
      <c r="E26" s="11">
        <f t="shared" ref="E26:H26" si="11">ABS(CORREL($S$8:$S$19,Q8:Q19))</f>
        <v>0</v>
      </c>
      <c r="F26" s="11">
        <f t="shared" si="11"/>
        <v>0</v>
      </c>
      <c r="G26" s="11">
        <f t="shared" si="11"/>
        <v>1</v>
      </c>
      <c r="H26" s="11">
        <f t="shared" si="11"/>
        <v>0</v>
      </c>
    </row>
    <row r="27" spans="3:24" x14ac:dyDescent="0.25">
      <c r="C27" s="6" t="s">
        <v>7</v>
      </c>
      <c r="D27" s="11">
        <f>ABS(CORREL($T$8:$T$19,P8:P19))</f>
        <v>0</v>
      </c>
      <c r="E27" s="11">
        <f t="shared" ref="E27:H27" si="12">ABS(CORREL($T$8:$T$19,Q8:Q19))</f>
        <v>0</v>
      </c>
      <c r="F27" s="11">
        <f t="shared" si="12"/>
        <v>0</v>
      </c>
      <c r="G27" s="11">
        <f t="shared" si="12"/>
        <v>0</v>
      </c>
      <c r="H27" s="11">
        <f t="shared" si="12"/>
        <v>1</v>
      </c>
    </row>
    <row r="29" spans="3:24" x14ac:dyDescent="0.25">
      <c r="C29" s="6" t="s">
        <v>14</v>
      </c>
      <c r="D29" s="6">
        <f>(SUM(D23:H27)-COUNTA(C23:C27))/(COUNT(D23:H27)-COUNTA(C23:C27))</f>
        <v>0.1</v>
      </c>
    </row>
    <row r="30" spans="3:24" x14ac:dyDescent="0.25">
      <c r="C30" s="6" t="s">
        <v>15</v>
      </c>
      <c r="D30" s="6">
        <f>SUM(V8:X19)</f>
        <v>0</v>
      </c>
    </row>
    <row r="31" spans="3:24" x14ac:dyDescent="0.25">
      <c r="C31" s="6" t="s">
        <v>16</v>
      </c>
      <c r="D31" s="6">
        <f>D29+D30</f>
        <v>0.1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20</vt:i4>
      </vt:variant>
    </vt:vector>
  </HeadingPairs>
  <TitlesOfParts>
    <vt:vector size="27" baseType="lpstr">
      <vt:lpstr>Sheet1</vt:lpstr>
      <vt:lpstr>Sheet1 (2)</vt:lpstr>
      <vt:lpstr>Rankings</vt:lpstr>
      <vt:lpstr>Relatório de Respostas 1</vt:lpstr>
      <vt:lpstr>Relatório de Respostas 2</vt:lpstr>
      <vt:lpstr>Aleatórios</vt:lpstr>
      <vt:lpstr>Rankings (2)</vt:lpstr>
      <vt:lpstr>'Sheet1 (2)'!Length</vt:lpstr>
      <vt:lpstr>Length</vt:lpstr>
      <vt:lpstr>'Sheet1 (2)'!looklength</vt:lpstr>
      <vt:lpstr>looklength</vt:lpstr>
      <vt:lpstr>'Sheet1 (2)'!lookmpg</vt:lpstr>
      <vt:lpstr>lookmpg</vt:lpstr>
      <vt:lpstr>'Sheet1 (2)'!lookmph</vt:lpstr>
      <vt:lpstr>lookmph</vt:lpstr>
      <vt:lpstr>'Sheet1 (2)'!lookpassengers</vt:lpstr>
      <vt:lpstr>lookpassengers</vt:lpstr>
      <vt:lpstr>'Sheet1 (2)'!lookprice</vt:lpstr>
      <vt:lpstr>lookprice</vt:lpstr>
      <vt:lpstr>'Sheet1 (2)'!MPG</vt:lpstr>
      <vt:lpstr>MPG</vt:lpstr>
      <vt:lpstr>'Sheet1 (2)'!MPH</vt:lpstr>
      <vt:lpstr>MPH</vt:lpstr>
      <vt:lpstr>'Sheet1 (2)'!Passengers</vt:lpstr>
      <vt:lpstr>Passengers</vt:lpstr>
      <vt:lpstr>'Sheet1 (2)'!Price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2019-11-23T00:06:48Z</dcterms:modified>
</cp:coreProperties>
</file>