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Consumidor\"/>
    </mc:Choice>
  </mc:AlternateContent>
  <xr:revisionPtr revIDLastSave="0" documentId="13_ncr:1_{75FB6EDD-E1A6-4BAA-9142-420A3C45810E}" xr6:coauthVersionLast="45" xr6:coauthVersionMax="45" xr10:uidLastSave="{00000000-0000-0000-0000-000000000000}"/>
  <bookViews>
    <workbookView xWindow="-120" yWindow="-120" windowWidth="20730" windowHeight="11160" tabRatio="793" activeTab="1" xr2:uid="{350EC157-C301-442C-AB2A-F5AAC7832722}"/>
  </bookViews>
  <sheets>
    <sheet name="Regressão Linear" sheetId="19" r:id="rId1"/>
    <sheet name="Logit" sheetId="15" r:id="rId2"/>
  </sheets>
  <externalReferences>
    <externalReference r:id="rId3"/>
  </externalReferences>
  <definedNames>
    <definedName name="intercept">[1]Planilha1!$D$1</definedName>
    <definedName name="slope">[1]Planilha1!$D$2</definedName>
    <definedName name="solver_adj" localSheetId="1" hidden="1">Logit!$E$4:$E$5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Logit!$K$5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5" l="1"/>
  <c r="H9" i="15" s="1"/>
  <c r="I9" i="15" s="1"/>
  <c r="J9" i="15" s="1"/>
  <c r="K9" i="15" s="1"/>
  <c r="G10" i="15"/>
  <c r="H10" i="15" s="1"/>
  <c r="I10" i="15" s="1"/>
  <c r="J10" i="15" s="1"/>
  <c r="K10" i="15" s="1"/>
  <c r="G11" i="15"/>
  <c r="H11" i="15" s="1"/>
  <c r="I11" i="15" s="1"/>
  <c r="J11" i="15" s="1"/>
  <c r="K11" i="15" s="1"/>
  <c r="G12" i="15"/>
  <c r="H12" i="15" s="1"/>
  <c r="J12" i="15" s="1"/>
  <c r="K12" i="15" s="1"/>
  <c r="G13" i="15"/>
  <c r="H13" i="15" s="1"/>
  <c r="I13" i="15" s="1"/>
  <c r="J13" i="15" s="1"/>
  <c r="K13" i="15" s="1"/>
  <c r="G14" i="15"/>
  <c r="H14" i="15" s="1"/>
  <c r="I14" i="15" s="1"/>
  <c r="J14" i="15" s="1"/>
  <c r="K14" i="15" s="1"/>
  <c r="G15" i="15"/>
  <c r="H15" i="15" s="1"/>
  <c r="I15" i="15" s="1"/>
  <c r="J15" i="15" s="1"/>
  <c r="K15" i="15" s="1"/>
  <c r="G16" i="15"/>
  <c r="H16" i="15" s="1"/>
  <c r="I16" i="15" s="1"/>
  <c r="J16" i="15" s="1"/>
  <c r="K16" i="15" s="1"/>
  <c r="G17" i="15"/>
  <c r="H17" i="15" s="1"/>
  <c r="I17" i="15" s="1"/>
  <c r="J17" i="15" s="1"/>
  <c r="K17" i="15" s="1"/>
  <c r="G18" i="15"/>
  <c r="H18" i="15" s="1"/>
  <c r="I18" i="15" s="1"/>
  <c r="J18" i="15" s="1"/>
  <c r="K18" i="15" s="1"/>
  <c r="G19" i="15"/>
  <c r="H19" i="15" s="1"/>
  <c r="I19" i="15" s="1"/>
  <c r="J19" i="15" s="1"/>
  <c r="K19" i="15" s="1"/>
  <c r="G20" i="15"/>
  <c r="H20" i="15" s="1"/>
  <c r="I20" i="15" s="1"/>
  <c r="J20" i="15" s="1"/>
  <c r="K20" i="15" s="1"/>
  <c r="G21" i="15"/>
  <c r="H21" i="15" s="1"/>
  <c r="I21" i="15" s="1"/>
  <c r="J21" i="15" s="1"/>
  <c r="K21" i="15" s="1"/>
  <c r="G22" i="15"/>
  <c r="H22" i="15" s="1"/>
  <c r="I22" i="15" s="1"/>
  <c r="J22" i="15" s="1"/>
  <c r="K22" i="15" s="1"/>
  <c r="G23" i="15"/>
  <c r="H23" i="15" s="1"/>
  <c r="G24" i="15"/>
  <c r="H24" i="15" s="1"/>
  <c r="I24" i="15" s="1"/>
  <c r="J24" i="15" s="1"/>
  <c r="K24" i="15" s="1"/>
  <c r="G25" i="15"/>
  <c r="H25" i="15" s="1"/>
  <c r="I25" i="15" s="1"/>
  <c r="J25" i="15" s="1"/>
  <c r="K25" i="15" s="1"/>
  <c r="G26" i="15"/>
  <c r="H26" i="15" s="1"/>
  <c r="I26" i="15" s="1"/>
  <c r="J26" i="15" s="1"/>
  <c r="K26" i="15" s="1"/>
  <c r="G27" i="15"/>
  <c r="H27" i="15" s="1"/>
  <c r="I27" i="15" s="1"/>
  <c r="J27" i="15" s="1"/>
  <c r="K27" i="15" s="1"/>
  <c r="G28" i="15"/>
  <c r="H28" i="15" s="1"/>
  <c r="I28" i="15" s="1"/>
  <c r="J28" i="15" s="1"/>
  <c r="K28" i="15" s="1"/>
  <c r="G29" i="15"/>
  <c r="H29" i="15" s="1"/>
  <c r="I29" i="15" s="1"/>
  <c r="J29" i="15" s="1"/>
  <c r="K29" i="15" s="1"/>
  <c r="G30" i="15"/>
  <c r="H30" i="15" s="1"/>
  <c r="G31" i="15"/>
  <c r="H31" i="15" s="1"/>
  <c r="I31" i="15" s="1"/>
  <c r="J31" i="15" s="1"/>
  <c r="K31" i="15" s="1"/>
  <c r="G32" i="15"/>
  <c r="H32" i="15" s="1"/>
  <c r="I32" i="15" s="1"/>
  <c r="J32" i="15" s="1"/>
  <c r="K32" i="15" s="1"/>
  <c r="G33" i="15"/>
  <c r="H33" i="15" s="1"/>
  <c r="I33" i="15" s="1"/>
  <c r="J33" i="15" s="1"/>
  <c r="K33" i="15" s="1"/>
  <c r="G34" i="15"/>
  <c r="H34" i="15" s="1"/>
  <c r="I34" i="15" s="1"/>
  <c r="J34" i="15" s="1"/>
  <c r="K34" i="15" s="1"/>
  <c r="G35" i="15"/>
  <c r="H35" i="15" s="1"/>
  <c r="I35" i="15" s="1"/>
  <c r="J35" i="15" s="1"/>
  <c r="K35" i="15" s="1"/>
  <c r="G36" i="15"/>
  <c r="H36" i="15" s="1"/>
  <c r="J36" i="15" s="1"/>
  <c r="K36" i="15" s="1"/>
  <c r="G37" i="15"/>
  <c r="H37" i="15" s="1"/>
  <c r="I37" i="15" s="1"/>
  <c r="J37" i="15" s="1"/>
  <c r="K37" i="15" s="1"/>
  <c r="G38" i="15"/>
  <c r="H38" i="15" s="1"/>
  <c r="I38" i="15" s="1"/>
  <c r="J38" i="15" s="1"/>
  <c r="K38" i="15" s="1"/>
  <c r="G39" i="15"/>
  <c r="H39" i="15" s="1"/>
  <c r="G40" i="15"/>
  <c r="H40" i="15" s="1"/>
  <c r="J40" i="15" s="1"/>
  <c r="K40" i="15" s="1"/>
  <c r="G41" i="15"/>
  <c r="H41" i="15" s="1"/>
  <c r="I41" i="15" s="1"/>
  <c r="J41" i="15" s="1"/>
  <c r="K41" i="15" s="1"/>
  <c r="G42" i="15"/>
  <c r="H42" i="15" s="1"/>
  <c r="I42" i="15" s="1"/>
  <c r="J42" i="15" s="1"/>
  <c r="K42" i="15" s="1"/>
  <c r="G43" i="15"/>
  <c r="H43" i="15" s="1"/>
  <c r="G44" i="15"/>
  <c r="H44" i="15" s="1"/>
  <c r="I44" i="15" s="1"/>
  <c r="J44" i="15" s="1"/>
  <c r="K44" i="15" s="1"/>
  <c r="G45" i="15"/>
  <c r="H45" i="15" s="1"/>
  <c r="I45" i="15" s="1"/>
  <c r="G46" i="15"/>
  <c r="H46" i="15" s="1"/>
  <c r="I46" i="15" s="1"/>
  <c r="J46" i="15" s="1"/>
  <c r="K46" i="15" s="1"/>
  <c r="G47" i="15"/>
  <c r="H47" i="15" s="1"/>
  <c r="G48" i="15"/>
  <c r="H48" i="15" s="1"/>
  <c r="J48" i="15" s="1"/>
  <c r="K48" i="15" s="1"/>
  <c r="G8" i="15"/>
  <c r="H8" i="15" s="1"/>
  <c r="I8" i="15" s="1"/>
  <c r="J8" i="15" s="1"/>
  <c r="I12" i="15" l="1"/>
  <c r="I40" i="15"/>
  <c r="J47" i="15"/>
  <c r="K47" i="15" s="1"/>
  <c r="I47" i="15"/>
  <c r="J43" i="15"/>
  <c r="K43" i="15" s="1"/>
  <c r="I43" i="15"/>
  <c r="J39" i="15"/>
  <c r="K39" i="15" s="1"/>
  <c r="I39" i="15"/>
  <c r="J23" i="15"/>
  <c r="K23" i="15" s="1"/>
  <c r="I23" i="15"/>
  <c r="I36" i="15"/>
  <c r="J45" i="15"/>
  <c r="K45" i="15" s="1"/>
  <c r="J30" i="15"/>
  <c r="K30" i="15" s="1"/>
  <c r="I30" i="15"/>
  <c r="K8" i="15"/>
  <c r="I48" i="15"/>
  <c r="K5" i="15" l="1"/>
  <c r="J5" i="15"/>
</calcChain>
</file>

<file path=xl/sharedStrings.xml><?xml version="1.0" encoding="utf-8"?>
<sst xmlns="http://schemas.openxmlformats.org/spreadsheetml/2006/main" count="38" uniqueCount="36">
  <si>
    <t>Coeficientes</t>
  </si>
  <si>
    <t>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</si>
  <si>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</si>
  <si>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</si>
  <si>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</si>
  <si>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</si>
  <si>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</si>
  <si>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</si>
  <si>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</si>
  <si>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</si>
  <si>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</si>
  <si>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</si>
  <si>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</si>
  <si>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</si>
  <si>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</si>
  <si>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</si>
  <si>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</si>
  <si>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</si>
  <si>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</si>
  <si>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Stat t</t>
  </si>
  <si>
    <t>valor-P</t>
  </si>
  <si>
    <t>95% inferiores</t>
  </si>
  <si>
    <t>95% superiores</t>
  </si>
  <si>
    <t>Inferior 95,0%</t>
  </si>
  <si>
    <t>Superior 95,0%</t>
  </si>
  <si>
    <t>Prob</t>
  </si>
  <si>
    <t>Pessoas</t>
  </si>
  <si>
    <t>1-Prob</t>
  </si>
  <si>
    <t>Likelihood</t>
  </si>
  <si>
    <t>Inscrito?</t>
  </si>
  <si>
    <t>Expoente</t>
  </si>
  <si>
    <t>Intercept =</t>
  </si>
  <si>
    <t>Slope =</t>
  </si>
  <si>
    <r>
      <t>Ln(p</t>
    </r>
    <r>
      <rPr>
        <i/>
        <vertAlign val="subscript"/>
        <sz val="12"/>
        <color theme="1"/>
        <rFont val="Cambria"/>
        <family val="1"/>
      </rPr>
      <t>1</t>
    </r>
    <r>
      <rPr>
        <i/>
        <sz val="12"/>
        <color theme="1"/>
        <rFont val="Cambria"/>
        <family val="1"/>
      </rPr>
      <t>*...*p</t>
    </r>
    <r>
      <rPr>
        <i/>
        <vertAlign val="subscript"/>
        <sz val="12"/>
        <color theme="1"/>
        <rFont val="Cambria"/>
        <family val="1"/>
      </rPr>
      <t>n</t>
    </r>
    <r>
      <rPr>
        <i/>
        <sz val="12"/>
        <color theme="1"/>
        <rFont val="Cambria"/>
        <family val="1"/>
      </rPr>
      <t>)</t>
    </r>
  </si>
  <si>
    <r>
      <t>Ln(p</t>
    </r>
    <r>
      <rPr>
        <b/>
        <i/>
        <vertAlign val="subscript"/>
        <sz val="12"/>
        <color rgb="FFFF0000"/>
        <rFont val="Cambria"/>
        <family val="1"/>
      </rPr>
      <t>1</t>
    </r>
    <r>
      <rPr>
        <b/>
        <i/>
        <sz val="12"/>
        <color rgb="FFFF0000"/>
        <rFont val="Cambria"/>
        <family val="1"/>
      </rPr>
      <t>+...+p</t>
    </r>
    <r>
      <rPr>
        <b/>
        <i/>
        <vertAlign val="subscript"/>
        <sz val="12"/>
        <color rgb="FFFF0000"/>
        <rFont val="Cambria"/>
        <family val="1"/>
      </rPr>
      <t>n</t>
    </r>
    <r>
      <rPr>
        <b/>
        <i/>
        <sz val="12"/>
        <color rgb="FFFF0000"/>
        <rFont val="Cambria"/>
        <family val="1"/>
      </rPr>
      <t>)</t>
    </r>
  </si>
  <si>
    <t>ln(Likelihood)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</si>
</sst>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i/>
      <vertAlign val="subscript"/>
      <sz val="12"/>
      <color theme="1"/>
      <name val="Cambria"/>
      <family val="1"/>
    </font>
    <font>
      <b/>
      <i/>
      <sz val="12"/>
      <color rgb="FFFF0000"/>
      <name val="Cambria"/>
      <family val="1"/>
    </font>
    <font>
      <b/>
      <i/>
      <vertAlign val="subscript"/>
      <sz val="12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0" fontId="2" fillId="3" borderId="5" xfId="0" applyFont="1" applyFill="1" applyBorder="1"/>
    <xf numFmtId="0" fontId="2" fillId="0" borderId="0" xfId="0" applyFont="1"/>
    <xf numFmtId="0" fontId="2" fillId="3" borderId="6" xfId="0" applyFont="1" applyFill="1" applyBorder="1"/>
    <xf numFmtId="11" fontId="2" fillId="3" borderId="6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532947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1CE8A5-BD80-48BA-8528-E5565D12BA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123825</xdr:colOff>
      <xdr:row>1</xdr:row>
      <xdr:rowOff>19050</xdr:rowOff>
    </xdr:from>
    <xdr:ext cx="81819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6F0F69D-58B0-4DAA-ADAC-7D9C9C6F3646}"/>
            </a:ext>
          </a:extLst>
        </xdr:cNvPr>
        <xdr:cNvSpPr/>
      </xdr:nvSpPr>
      <xdr:spPr>
        <a:xfrm>
          <a:off x="1990725" y="123825"/>
          <a:ext cx="81819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Regressão Logística</a:t>
          </a:r>
        </a:p>
      </xdr:txBody>
    </xdr:sp>
    <xdr:clientData/>
  </xdr:oneCellAnchor>
  <xdr:twoCellAnchor>
    <xdr:from>
      <xdr:col>14</xdr:col>
      <xdr:colOff>504825</xdr:colOff>
      <xdr:row>9</xdr:row>
      <xdr:rowOff>19050</xdr:rowOff>
    </xdr:from>
    <xdr:to>
      <xdr:col>17</xdr:col>
      <xdr:colOff>476250</xdr:colOff>
      <xdr:row>12</xdr:row>
      <xdr:rowOff>40726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2C3C101C-A8D4-499D-8958-4F69968AFE58}"/>
                </a:ext>
              </a:extLst>
            </xdr:cNvPr>
            <xdr:cNvSpPr txBox="1"/>
          </xdr:nvSpPr>
          <xdr:spPr>
            <a:xfrm>
              <a:off x="8696325" y="2009775"/>
              <a:ext cx="1800225" cy="5931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pt-BR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60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pt-BR" sz="16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pt-BR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6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pt-BR" sz="160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pt-BR" sz="16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2C3C101C-A8D4-499D-8958-4F69968AFE58}"/>
                </a:ext>
              </a:extLst>
            </xdr:cNvPr>
            <xdr:cNvSpPr txBox="1"/>
          </xdr:nvSpPr>
          <xdr:spPr>
            <a:xfrm>
              <a:off x="8696325" y="2009775"/>
              <a:ext cx="1800225" cy="5931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𝑝=1/(1+𝑒^(</a:t>
              </a:r>
              <a:r>
                <a:rPr lang="pt-BR" sz="1600" i="0">
                  <a:latin typeface="Cambria Math" panose="02040503050406030204" pitchFamily="18" charset="0"/>
                </a:rPr>
                <a:t>𝐿_𝑛  𝑝/(1−𝑝)</a:t>
              </a:r>
              <a:r>
                <a:rPr lang="pt-BR" sz="1600" b="0" i="0">
                  <a:latin typeface="Cambria Math" panose="02040503050406030204" pitchFamily="18" charset="0"/>
                </a:rPr>
                <a:t>) )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342900</xdr:colOff>
      <xdr:row>4</xdr:row>
      <xdr:rowOff>38100</xdr:rowOff>
    </xdr:from>
    <xdr:to>
      <xdr:col>17</xdr:col>
      <xdr:colOff>324951</xdr:colOff>
      <xdr:row>6</xdr:row>
      <xdr:rowOff>110779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1">
              <a:extLst>
                <a:ext uri="{FF2B5EF4-FFF2-40B4-BE49-F238E27FC236}">
                  <a16:creationId xmlns:a16="http://schemas.microsoft.com/office/drawing/2014/main" id="{90C52EFB-CC1A-4D27-B17C-D207BE4E5E92}"/>
                </a:ext>
              </a:extLst>
            </xdr:cNvPr>
            <xdr:cNvSpPr txBox="1"/>
          </xdr:nvSpPr>
          <xdr:spPr>
            <a:xfrm>
              <a:off x="6705600" y="1057275"/>
              <a:ext cx="3639651" cy="4632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f>
                      <m:f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+…+</m:t>
                    </m:r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1">
              <a:extLst>
                <a:ext uri="{FF2B5EF4-FFF2-40B4-BE49-F238E27FC236}">
                  <a16:creationId xmlns:a16="http://schemas.microsoft.com/office/drawing/2014/main" id="{90C52EFB-CC1A-4D27-B17C-D207BE4E5E92}"/>
                </a:ext>
              </a:extLst>
            </xdr:cNvPr>
            <xdr:cNvSpPr txBox="1"/>
          </xdr:nvSpPr>
          <xdr:spPr>
            <a:xfrm>
              <a:off x="6705600" y="1057275"/>
              <a:ext cx="3639651" cy="4632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𝐿_𝑛  𝑝/(1−𝑝)=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600" b="0" i="0">
                  <a:latin typeface="Cambria Math" panose="02040503050406030204" pitchFamily="18" charset="0"/>
                </a:rPr>
                <a:t>0+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600" b="0" i="0">
                  <a:latin typeface="Cambria Math" panose="02040503050406030204" pitchFamily="18" charset="0"/>
                </a:rPr>
                <a:t>1 𝑥_1+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pt-BR" sz="1600" i="0">
                  <a:latin typeface="Cambria Math" panose="02040503050406030204" pitchFamily="18" charset="0"/>
                </a:rPr>
                <a:t>𝑥_</a:t>
              </a:r>
              <a:r>
                <a:rPr lang="pt-BR" sz="1600" b="0" i="0">
                  <a:latin typeface="Cambria Math" panose="02040503050406030204" pitchFamily="18" charset="0"/>
                </a:rPr>
                <a:t>2+…+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600" b="0" i="0">
                  <a:latin typeface="Cambria Math" panose="02040503050406030204" pitchFamily="18" charset="0"/>
                </a:rPr>
                <a:t>𝑛 </a:t>
              </a:r>
              <a:r>
                <a:rPr lang="pt-BR" sz="1600" i="0">
                  <a:latin typeface="Cambria Math" panose="02040503050406030204" pitchFamily="18" charset="0"/>
                </a:rPr>
                <a:t>𝑥_</a:t>
              </a:r>
              <a:r>
                <a:rPr lang="pt-BR" sz="1600" b="0" i="0">
                  <a:latin typeface="Cambria Math" panose="02040503050406030204" pitchFamily="18" charset="0"/>
                </a:rPr>
                <a:t>𝑛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228600</xdr:colOff>
      <xdr:row>8</xdr:row>
      <xdr:rowOff>76200</xdr:rowOff>
    </xdr:from>
    <xdr:to>
      <xdr:col>14</xdr:col>
      <xdr:colOff>428625</xdr:colOff>
      <xdr:row>12</xdr:row>
      <xdr:rowOff>126628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A295AB09-0F53-4FEF-9EFF-12B5011AAB3C}"/>
            </a:ext>
          </a:extLst>
        </xdr:cNvPr>
        <xdr:cNvGrpSpPr/>
      </xdr:nvGrpSpPr>
      <xdr:grpSpPr>
        <a:xfrm>
          <a:off x="6591300" y="1876425"/>
          <a:ext cx="2028825" cy="812428"/>
          <a:chOff x="6591300" y="1876425"/>
          <a:chExt cx="2028825" cy="812428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CaixaDeTexto 4">
                <a:extLst>
                  <a:ext uri="{FF2B5EF4-FFF2-40B4-BE49-F238E27FC236}">
                    <a16:creationId xmlns:a16="http://schemas.microsoft.com/office/drawing/2014/main" id="{C4126958-D6F8-4A67-A3C4-D4BDDCBA3A4B}"/>
                  </a:ext>
                </a:extLst>
              </xdr:cNvPr>
              <xdr:cNvSpPr txBox="1"/>
            </xdr:nvSpPr>
            <xdr:spPr>
              <a:xfrm>
                <a:off x="6819900" y="1876425"/>
                <a:ext cx="1800225" cy="77213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pt-BR" sz="16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6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a:rPr lang="pt-BR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pt-BR" sz="180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t-BR" sz="180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pt-BR" sz="180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  <m:f>
                                <m:fPr>
                                  <m:ctrlPr>
                                    <a:rPr lang="pt-BR" sz="180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pt-BR" sz="180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num>
                                <m:den>
                                  <m:r>
                                    <a:rPr lang="pt-BR" sz="180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1−</m:t>
                                  </m:r>
                                  <m:r>
                                    <a:rPr lang="pt-BR" sz="180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den>
                              </m:f>
                              <m:r>
                                <a:rPr lang="pt-BR" sz="18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</m:num>
                        <m:den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pt-BR" sz="16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6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pt-BR" sz="16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160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pt-BR" sz="16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f>
                                <m:fPr>
                                  <m:ctrlPr>
                                    <a:rPr lang="pt-BR" sz="16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pt-BR" sz="16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num>
                                <m:den>
                                  <m:r>
                                    <a:rPr lang="pt-BR" sz="1600" i="1">
                                      <a:latin typeface="Cambria Math" panose="02040503050406030204" pitchFamily="18" charset="0"/>
                                    </a:rPr>
                                    <m:t>1−</m:t>
                                  </m:r>
                                  <m:r>
                                    <a:rPr lang="pt-BR" sz="16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den>
                              </m:f>
                            </m:sup>
                          </m:sSup>
                        </m:den>
                      </m:f>
                    </m:oMath>
                  </m:oMathPara>
                </a14:m>
                <a:endParaRPr lang="pt-BR" sz="1600"/>
              </a:p>
            </xdr:txBody>
          </xdr:sp>
        </mc:Choice>
        <mc:Fallback xmlns="">
          <xdr:sp macro="" textlink="">
            <xdr:nvSpPr>
              <xdr:cNvPr id="6" name="CaixaDeTexto 4">
                <a:extLst>
                  <a:ext uri="{FF2B5EF4-FFF2-40B4-BE49-F238E27FC236}">
                    <a16:creationId xmlns:a16="http://schemas.microsoft.com/office/drawing/2014/main" id="{C4126958-D6F8-4A67-A3C4-D4BDDCBA3A4B}"/>
                  </a:ext>
                </a:extLst>
              </xdr:cNvPr>
              <xdr:cNvSpPr txBox="1"/>
            </xdr:nvSpPr>
            <xdr:spPr>
              <a:xfrm>
                <a:off x="6819900" y="1876425"/>
                <a:ext cx="1800225" cy="77213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600" b="0" i="0">
                    <a:latin typeface="Cambria Math" panose="02040503050406030204" pitchFamily="18" charset="0"/>
                  </a:rPr>
                  <a:t>𝑒^((</a:t>
                </a:r>
                <a:r>
                  <a:rPr lang="pt-BR" sz="1800" i="0" kern="12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𝐿_𝑛  𝑝/(1−𝑝)</a:t>
                </a:r>
                <a:r>
                  <a:rPr lang="pt-BR" sz="1800" b="0" i="0" kern="120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)</a:t>
                </a:r>
                <a:r>
                  <a:rPr lang="pt-BR" sz="1600" b="0" i="0" kern="120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)/(</a:t>
                </a:r>
                <a:r>
                  <a:rPr lang="pt-BR" sz="1600" b="0" i="0">
                    <a:latin typeface="Cambria Math" panose="02040503050406030204" pitchFamily="18" charset="0"/>
                  </a:rPr>
                  <a:t>1+𝑒^(</a:t>
                </a:r>
                <a:r>
                  <a:rPr lang="pt-BR" sz="1600" i="0">
                    <a:latin typeface="Cambria Math" panose="02040503050406030204" pitchFamily="18" charset="0"/>
                  </a:rPr>
                  <a:t>𝐿_𝑛  𝑝/(1−𝑝)</a:t>
                </a:r>
                <a:r>
                  <a:rPr lang="pt-BR" sz="1600" b="0" i="0">
                    <a:latin typeface="Cambria Math" panose="02040503050406030204" pitchFamily="18" charset="0"/>
                  </a:rPr>
                  <a:t>) )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CaixaDeTexto 4">
                <a:extLst>
                  <a:ext uri="{FF2B5EF4-FFF2-40B4-BE49-F238E27FC236}">
                    <a16:creationId xmlns:a16="http://schemas.microsoft.com/office/drawing/2014/main" id="{5710E156-A5D3-41E6-B871-C3D09A5B61A1}"/>
                  </a:ext>
                </a:extLst>
              </xdr:cNvPr>
              <xdr:cNvSpPr txBox="1"/>
            </xdr:nvSpPr>
            <xdr:spPr>
              <a:xfrm>
                <a:off x="6591300" y="2438400"/>
                <a:ext cx="790575" cy="250453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</m:t>
                      </m:r>
                    </m:oMath>
                  </m:oMathPara>
                </a14:m>
                <a:endParaRPr lang="pt-BR" sz="1600"/>
              </a:p>
            </xdr:txBody>
          </xdr:sp>
        </mc:Choice>
        <mc:Fallback xmlns="">
          <xdr:sp macro="" textlink="">
            <xdr:nvSpPr>
              <xdr:cNvPr id="7" name="CaixaDeTexto 4">
                <a:extLst>
                  <a:ext uri="{FF2B5EF4-FFF2-40B4-BE49-F238E27FC236}">
                    <a16:creationId xmlns:a16="http://schemas.microsoft.com/office/drawing/2014/main" id="{5710E156-A5D3-41E6-B871-C3D09A5B61A1}"/>
                  </a:ext>
                </a:extLst>
              </xdr:cNvPr>
              <xdr:cNvSpPr txBox="1"/>
            </xdr:nvSpPr>
            <xdr:spPr>
              <a:xfrm>
                <a:off x="6591300" y="2438400"/>
                <a:ext cx="790575" cy="250453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600" b="0" i="0">
                    <a:latin typeface="Cambria Math" panose="02040503050406030204" pitchFamily="18" charset="0"/>
                  </a:rPr>
                  <a:t>𝑝=</a:t>
                </a:r>
                <a:endParaRPr lang="pt-BR" sz="1600"/>
              </a:p>
            </xdr:txBody>
          </xdr:sp>
        </mc:Fallback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">
          <cell r="D1">
            <v>-0.1</v>
          </cell>
        </row>
        <row r="2">
          <cell r="D2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2A2A-32B4-43B1-89F7-DE18C412ACB7}">
  <dimension ref="A1:I18"/>
  <sheetViews>
    <sheetView workbookViewId="0">
      <selection activeCell="C25" sqref="C25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7" t="s">
        <v>3</v>
      </c>
      <c r="B3" s="7"/>
    </row>
    <row r="4" spans="1:9" x14ac:dyDescent="0.25">
      <c r="A4" s="4" t="s">
        <v>4</v>
      </c>
      <c r="B4" s="4">
        <v>0.41348178348801978</v>
      </c>
    </row>
    <row r="5" spans="1:9" x14ac:dyDescent="0.25">
      <c r="A5" s="4" t="s">
        <v>5</v>
      </c>
      <c r="B5" s="4">
        <v>0.17096718527643368</v>
      </c>
    </row>
    <row r="6" spans="1:9" x14ac:dyDescent="0.25">
      <c r="A6" s="4" t="s">
        <v>6</v>
      </c>
      <c r="B6" s="4">
        <v>0.14970993361685503</v>
      </c>
    </row>
    <row r="7" spans="1:9" x14ac:dyDescent="0.25">
      <c r="A7" s="4" t="s">
        <v>7</v>
      </c>
      <c r="B7" s="4">
        <v>0.40090592578374462</v>
      </c>
    </row>
    <row r="8" spans="1:9" ht="15.75" thickBot="1" x14ac:dyDescent="0.3">
      <c r="A8" s="5" t="s">
        <v>8</v>
      </c>
      <c r="B8" s="5">
        <v>41</v>
      </c>
    </row>
    <row r="10" spans="1:9" ht="15.75" thickBot="1" x14ac:dyDescent="0.3">
      <c r="A10" t="s">
        <v>9</v>
      </c>
    </row>
    <row r="11" spans="1:9" x14ac:dyDescent="0.25">
      <c r="A11" s="6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</row>
    <row r="12" spans="1:9" x14ac:dyDescent="0.25">
      <c r="A12" s="4" t="s">
        <v>10</v>
      </c>
      <c r="B12" s="4">
        <v>1</v>
      </c>
      <c r="C12" s="4">
        <v>1.2926787179437671</v>
      </c>
      <c r="D12" s="4">
        <v>1.2926787179437671</v>
      </c>
      <c r="E12" s="4">
        <v>8.042769969249294</v>
      </c>
      <c r="F12" s="4">
        <v>7.20695915879187E-3</v>
      </c>
    </row>
    <row r="13" spans="1:9" x14ac:dyDescent="0.25">
      <c r="A13" s="4" t="s">
        <v>11</v>
      </c>
      <c r="B13" s="4">
        <v>39</v>
      </c>
      <c r="C13" s="4">
        <v>6.2682968918123319</v>
      </c>
      <c r="D13" s="4">
        <v>0.16072556132852134</v>
      </c>
      <c r="E13" s="4"/>
      <c r="F13" s="4"/>
    </row>
    <row r="14" spans="1:9" ht="15.75" thickBot="1" x14ac:dyDescent="0.3">
      <c r="A14" s="5" t="s">
        <v>12</v>
      </c>
      <c r="B14" s="5">
        <v>40</v>
      </c>
      <c r="C14" s="5">
        <v>7.5609756097560989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0</v>
      </c>
      <c r="C16" s="6" t="s">
        <v>7</v>
      </c>
      <c r="D16" s="6" t="s">
        <v>19</v>
      </c>
      <c r="E16" s="6" t="s">
        <v>20</v>
      </c>
      <c r="F16" s="6" t="s">
        <v>21</v>
      </c>
      <c r="G16" s="6" t="s">
        <v>22</v>
      </c>
      <c r="H16" s="6" t="s">
        <v>23</v>
      </c>
      <c r="I16" s="6" t="s">
        <v>24</v>
      </c>
    </row>
    <row r="17" spans="1:9" x14ac:dyDescent="0.25">
      <c r="A17" s="4" t="s">
        <v>13</v>
      </c>
      <c r="B17" s="4">
        <v>-0.54301926629717623</v>
      </c>
      <c r="C17" s="4">
        <v>0.28445426268990637</v>
      </c>
      <c r="D17" s="4">
        <v>-1.9089862150849211</v>
      </c>
      <c r="E17" s="4">
        <v>6.3641911775948842E-2</v>
      </c>
      <c r="F17" s="4">
        <v>-1.118382320605801</v>
      </c>
      <c r="G17" s="4">
        <v>3.2343788011448549E-2</v>
      </c>
      <c r="H17" s="4">
        <v>-1.118382320605801</v>
      </c>
      <c r="I17" s="4">
        <v>3.2343788011448549E-2</v>
      </c>
    </row>
    <row r="18" spans="1:9" ht="15.75" thickBot="1" x14ac:dyDescent="0.3">
      <c r="A18" s="5" t="s">
        <v>1</v>
      </c>
      <c r="B18" s="5">
        <v>2.3194672838378304E-2</v>
      </c>
      <c r="C18" s="5">
        <v>8.1787216391799537E-3</v>
      </c>
      <c r="D18" s="5">
        <v>2.8359777801050017</v>
      </c>
      <c r="E18" s="5">
        <v>7.20695915879187E-3</v>
      </c>
      <c r="F18" s="5">
        <v>6.6516468413008491E-3</v>
      </c>
      <c r="G18" s="5">
        <v>3.9737698835455762E-2</v>
      </c>
      <c r="H18" s="5">
        <v>6.6516468413008491E-3</v>
      </c>
      <c r="I18" s="5">
        <v>3.9737698835455762E-2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5FC-B1E5-4D5C-BC35-D3A3CDCCCA17}">
  <dimension ref="B1:R48"/>
  <sheetViews>
    <sheetView showGridLines="0" tabSelected="1" zoomScaleNormal="100" workbookViewId="0">
      <selection activeCell="M21" sqref="M21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2.140625" bestFit="1" customWidth="1"/>
    <col min="5" max="5" width="8.140625" customWidth="1"/>
    <col min="6" max="6" width="10.5703125" bestFit="1" customWidth="1"/>
    <col min="7" max="7" width="9.42578125" bestFit="1" customWidth="1"/>
    <col min="8" max="8" width="8.140625" customWidth="1"/>
    <col min="9" max="9" width="8" customWidth="1"/>
    <col min="10" max="10" width="15" customWidth="1"/>
    <col min="11" max="11" width="16.28515625" customWidth="1"/>
  </cols>
  <sheetData>
    <row r="1" spans="2:18" ht="8.25" customHeight="1" x14ac:dyDescent="0.25"/>
    <row r="2" spans="2:18" ht="46.5" customHeight="1" thickBo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ht="8.25" customHeight="1" x14ac:dyDescent="0.25"/>
    <row r="4" spans="2:18" ht="17.25" x14ac:dyDescent="0.3">
      <c r="D4" s="13" t="s">
        <v>31</v>
      </c>
      <c r="E4" s="9">
        <v>-5.661560363376446</v>
      </c>
      <c r="F4" s="10"/>
      <c r="G4" s="10"/>
      <c r="H4" s="10"/>
      <c r="I4" s="10"/>
      <c r="J4" s="15" t="s">
        <v>33</v>
      </c>
      <c r="K4" s="18" t="s">
        <v>34</v>
      </c>
    </row>
    <row r="5" spans="2:18" ht="15.75" x14ac:dyDescent="0.25">
      <c r="D5" s="14" t="s">
        <v>32</v>
      </c>
      <c r="E5" s="11">
        <v>0.12813328560075507</v>
      </c>
      <c r="F5" s="10"/>
      <c r="G5" s="10"/>
      <c r="H5" s="10"/>
      <c r="I5" s="10"/>
      <c r="J5" s="12">
        <f>PRODUCT(J8:J48)</f>
        <v>3.8506402895862679E-9</v>
      </c>
      <c r="K5" s="12">
        <f>SUM(K8:K48)</f>
        <v>-19.37502639349108</v>
      </c>
    </row>
    <row r="6" spans="2:18" x14ac:dyDescent="0.25">
      <c r="D6" s="8"/>
    </row>
    <row r="7" spans="2:18" ht="15.75" x14ac:dyDescent="0.25">
      <c r="D7" s="19" t="s">
        <v>26</v>
      </c>
      <c r="E7" s="19" t="s">
        <v>1</v>
      </c>
      <c r="F7" s="19" t="s">
        <v>29</v>
      </c>
      <c r="G7" s="19" t="s">
        <v>30</v>
      </c>
      <c r="H7" s="19" t="s">
        <v>25</v>
      </c>
      <c r="I7" s="19" t="s">
        <v>27</v>
      </c>
      <c r="J7" s="19" t="s">
        <v>28</v>
      </c>
      <c r="K7" s="19" t="s">
        <v>35</v>
      </c>
    </row>
    <row r="8" spans="2:18" x14ac:dyDescent="0.25">
      <c r="D8" s="2">
        <v>1</v>
      </c>
      <c r="E8" s="2">
        <v>20</v>
      </c>
      <c r="F8" s="2">
        <v>0</v>
      </c>
      <c r="G8" s="2">
        <f>$E$4+$E$5*E8</f>
        <v>-3.0988946513613445</v>
      </c>
      <c r="H8" s="2">
        <f>EXP(G8)/(1+EXP(G8))</f>
        <v>4.3152872522059689E-2</v>
      </c>
      <c r="I8" s="2">
        <f>1-H8</f>
        <v>0.95684712747794032</v>
      </c>
      <c r="J8" s="16">
        <f>IF(F8=1,H8,I8)</f>
        <v>0.95684712747794032</v>
      </c>
      <c r="K8" s="16">
        <f>LN(J8)</f>
        <v>-4.4111641691560705E-2</v>
      </c>
    </row>
    <row r="9" spans="2:18" x14ac:dyDescent="0.25">
      <c r="D9" s="2">
        <v>2</v>
      </c>
      <c r="E9" s="2">
        <v>23</v>
      </c>
      <c r="F9" s="2">
        <v>0</v>
      </c>
      <c r="G9" s="2">
        <f t="shared" ref="G9:G48" si="0">$E$4+$E$5*E9</f>
        <v>-2.7144947945590792</v>
      </c>
      <c r="H9" s="2">
        <f t="shared" ref="H9:H48" si="1">EXP(G9)/(1+EXP(G9))</f>
        <v>6.2123450091495516E-2</v>
      </c>
      <c r="I9" s="2">
        <f t="shared" ref="I9:I48" si="2">1-H9</f>
        <v>0.93787654990850444</v>
      </c>
      <c r="J9" s="16">
        <f t="shared" ref="J9:J48" si="3">IF(F9=1,H9,I9)</f>
        <v>0.93787654990850444</v>
      </c>
      <c r="K9" s="16">
        <f t="shared" ref="K9:K48" si="4">LN(J9)</f>
        <v>-6.4136948542901542E-2</v>
      </c>
    </row>
    <row r="10" spans="2:18" x14ac:dyDescent="0.25">
      <c r="D10" s="2">
        <v>3</v>
      </c>
      <c r="E10" s="2">
        <v>24</v>
      </c>
      <c r="F10" s="2">
        <v>0</v>
      </c>
      <c r="G10" s="2">
        <f t="shared" si="0"/>
        <v>-2.5863615089583245</v>
      </c>
      <c r="H10" s="2">
        <f t="shared" si="1"/>
        <v>7.002134507639439E-2</v>
      </c>
      <c r="I10" s="2">
        <f t="shared" si="2"/>
        <v>0.92997865492360565</v>
      </c>
      <c r="J10" s="16">
        <f t="shared" si="3"/>
        <v>0.92997865492360565</v>
      </c>
      <c r="K10" s="16">
        <f t="shared" si="4"/>
        <v>-7.2593644793277304E-2</v>
      </c>
    </row>
    <row r="11" spans="2:18" x14ac:dyDescent="0.25">
      <c r="D11" s="2">
        <v>4</v>
      </c>
      <c r="E11" s="2">
        <v>25</v>
      </c>
      <c r="F11" s="2">
        <v>0</v>
      </c>
      <c r="G11" s="2">
        <f t="shared" si="0"/>
        <v>-2.4582282233575694</v>
      </c>
      <c r="H11" s="2">
        <f t="shared" si="1"/>
        <v>7.8838913528952267E-2</v>
      </c>
      <c r="I11" s="2">
        <f t="shared" si="2"/>
        <v>0.92116108647104777</v>
      </c>
      <c r="J11" s="16">
        <f t="shared" si="3"/>
        <v>0.92116108647104777</v>
      </c>
      <c r="K11" s="16">
        <f t="shared" si="4"/>
        <v>-8.2120354143370933E-2</v>
      </c>
    </row>
    <row r="12" spans="2:18" x14ac:dyDescent="0.25">
      <c r="D12" s="2">
        <v>5</v>
      </c>
      <c r="E12" s="2">
        <v>25</v>
      </c>
      <c r="F12" s="2">
        <v>1</v>
      </c>
      <c r="G12" s="2">
        <f t="shared" si="0"/>
        <v>-2.4582282233575694</v>
      </c>
      <c r="H12" s="2">
        <f t="shared" si="1"/>
        <v>7.8838913528952267E-2</v>
      </c>
      <c r="I12" s="2">
        <f t="shared" si="2"/>
        <v>0.92116108647104777</v>
      </c>
      <c r="J12" s="16">
        <f t="shared" si="3"/>
        <v>7.8838913528952267E-2</v>
      </c>
      <c r="K12" s="16">
        <f t="shared" si="4"/>
        <v>-2.5403485775009402</v>
      </c>
    </row>
    <row r="13" spans="2:18" x14ac:dyDescent="0.25">
      <c r="D13" s="2">
        <v>6</v>
      </c>
      <c r="E13" s="2">
        <v>26</v>
      </c>
      <c r="F13" s="2">
        <v>0</v>
      </c>
      <c r="G13" s="2">
        <f t="shared" si="0"/>
        <v>-2.3300949377568143</v>
      </c>
      <c r="H13" s="2">
        <f t="shared" si="1"/>
        <v>8.8660991963481553E-2</v>
      </c>
      <c r="I13" s="2">
        <f t="shared" si="2"/>
        <v>0.91133900803651846</v>
      </c>
      <c r="J13" s="16">
        <f t="shared" si="3"/>
        <v>0.91133900803651846</v>
      </c>
      <c r="K13" s="16">
        <f t="shared" si="4"/>
        <v>-9.2840323571709363E-2</v>
      </c>
    </row>
    <row r="14" spans="2:18" x14ac:dyDescent="0.25">
      <c r="D14" s="2">
        <v>7</v>
      </c>
      <c r="E14" s="2">
        <v>26</v>
      </c>
      <c r="F14" s="2">
        <v>0</v>
      </c>
      <c r="G14" s="2">
        <f t="shared" si="0"/>
        <v>-2.3300949377568143</v>
      </c>
      <c r="H14" s="2">
        <f t="shared" si="1"/>
        <v>8.8660991963481553E-2</v>
      </c>
      <c r="I14" s="2">
        <f t="shared" si="2"/>
        <v>0.91133900803651846</v>
      </c>
      <c r="J14" s="16">
        <f t="shared" si="3"/>
        <v>0.91133900803651846</v>
      </c>
      <c r="K14" s="16">
        <f t="shared" si="4"/>
        <v>-9.2840323571709363E-2</v>
      </c>
    </row>
    <row r="15" spans="2:18" x14ac:dyDescent="0.25">
      <c r="D15" s="2">
        <v>8</v>
      </c>
      <c r="E15" s="2">
        <v>28</v>
      </c>
      <c r="F15" s="2">
        <v>0</v>
      </c>
      <c r="G15" s="2">
        <f t="shared" si="0"/>
        <v>-2.0738283665553041</v>
      </c>
      <c r="H15" s="2">
        <f t="shared" si="1"/>
        <v>0.11166671013683856</v>
      </c>
      <c r="I15" s="2">
        <f t="shared" si="2"/>
        <v>0.8883332898631614</v>
      </c>
      <c r="J15" s="16">
        <f t="shared" si="3"/>
        <v>0.8883332898631614</v>
      </c>
      <c r="K15" s="16">
        <f t="shared" si="4"/>
        <v>-0.11840827998483053</v>
      </c>
    </row>
    <row r="16" spans="2:18" x14ac:dyDescent="0.25">
      <c r="D16" s="2">
        <v>9</v>
      </c>
      <c r="E16" s="2">
        <v>28</v>
      </c>
      <c r="F16" s="2">
        <v>0</v>
      </c>
      <c r="G16" s="2">
        <f t="shared" si="0"/>
        <v>-2.0738283665553041</v>
      </c>
      <c r="H16" s="2">
        <f t="shared" si="1"/>
        <v>0.11166671013683856</v>
      </c>
      <c r="I16" s="2">
        <f t="shared" si="2"/>
        <v>0.8883332898631614</v>
      </c>
      <c r="J16" s="16">
        <f t="shared" si="3"/>
        <v>0.8883332898631614</v>
      </c>
      <c r="K16" s="16">
        <f t="shared" si="4"/>
        <v>-0.11840827998483053</v>
      </c>
    </row>
    <row r="17" spans="4:11" x14ac:dyDescent="0.25">
      <c r="D17" s="2">
        <v>10</v>
      </c>
      <c r="E17" s="2">
        <v>29</v>
      </c>
      <c r="F17" s="2">
        <v>0</v>
      </c>
      <c r="G17" s="2">
        <f t="shared" si="0"/>
        <v>-1.945695080954549</v>
      </c>
      <c r="H17" s="2">
        <f t="shared" si="1"/>
        <v>0.12502352497073194</v>
      </c>
      <c r="I17" s="2">
        <f t="shared" si="2"/>
        <v>0.87497647502926812</v>
      </c>
      <c r="J17" s="16">
        <f t="shared" si="3"/>
        <v>0.87497647502926812</v>
      </c>
      <c r="K17" s="16">
        <f t="shared" si="4"/>
        <v>-0.13355827866678546</v>
      </c>
    </row>
    <row r="18" spans="4:11" x14ac:dyDescent="0.25">
      <c r="D18" s="2">
        <v>11</v>
      </c>
      <c r="E18" s="2">
        <v>30</v>
      </c>
      <c r="F18" s="2">
        <v>0</v>
      </c>
      <c r="G18" s="2">
        <f t="shared" si="0"/>
        <v>-1.8175617953537939</v>
      </c>
      <c r="H18" s="2">
        <f t="shared" si="1"/>
        <v>0.1397266954645898</v>
      </c>
      <c r="I18" s="2">
        <f t="shared" si="2"/>
        <v>0.86027330453541018</v>
      </c>
      <c r="J18" s="16">
        <f t="shared" si="3"/>
        <v>0.86027330453541018</v>
      </c>
      <c r="K18" s="16">
        <f t="shared" si="4"/>
        <v>-0.15050514424962019</v>
      </c>
    </row>
    <row r="19" spans="4:11" x14ac:dyDescent="0.25">
      <c r="D19" s="2">
        <v>12</v>
      </c>
      <c r="E19" s="2">
        <v>30</v>
      </c>
      <c r="F19" s="2">
        <v>0</v>
      </c>
      <c r="G19" s="2">
        <f t="shared" si="0"/>
        <v>-1.8175617953537939</v>
      </c>
      <c r="H19" s="2">
        <f t="shared" si="1"/>
        <v>0.1397266954645898</v>
      </c>
      <c r="I19" s="2">
        <f t="shared" si="2"/>
        <v>0.86027330453541018</v>
      </c>
      <c r="J19" s="16">
        <f t="shared" si="3"/>
        <v>0.86027330453541018</v>
      </c>
      <c r="K19" s="16">
        <f t="shared" si="4"/>
        <v>-0.15050514424962019</v>
      </c>
    </row>
    <row r="20" spans="4:11" x14ac:dyDescent="0.25">
      <c r="D20" s="2">
        <v>13</v>
      </c>
      <c r="E20" s="2">
        <v>30</v>
      </c>
      <c r="F20" s="2">
        <v>0</v>
      </c>
      <c r="G20" s="2">
        <f t="shared" si="0"/>
        <v>-1.8175617953537939</v>
      </c>
      <c r="H20" s="2">
        <f t="shared" si="1"/>
        <v>0.1397266954645898</v>
      </c>
      <c r="I20" s="2">
        <f t="shared" si="2"/>
        <v>0.86027330453541018</v>
      </c>
      <c r="J20" s="16">
        <f t="shared" si="3"/>
        <v>0.86027330453541018</v>
      </c>
      <c r="K20" s="16">
        <f t="shared" si="4"/>
        <v>-0.15050514424962019</v>
      </c>
    </row>
    <row r="21" spans="4:11" x14ac:dyDescent="0.25">
      <c r="D21" s="2">
        <v>14</v>
      </c>
      <c r="E21" s="2">
        <v>30</v>
      </c>
      <c r="F21" s="2">
        <v>0</v>
      </c>
      <c r="G21" s="2">
        <f t="shared" si="0"/>
        <v>-1.8175617953537939</v>
      </c>
      <c r="H21" s="2">
        <f t="shared" si="1"/>
        <v>0.1397266954645898</v>
      </c>
      <c r="I21" s="2">
        <f t="shared" si="2"/>
        <v>0.86027330453541018</v>
      </c>
      <c r="J21" s="16">
        <f t="shared" si="3"/>
        <v>0.86027330453541018</v>
      </c>
      <c r="K21" s="16">
        <f t="shared" si="4"/>
        <v>-0.15050514424962019</v>
      </c>
    </row>
    <row r="22" spans="4:11" x14ac:dyDescent="0.25">
      <c r="D22" s="2">
        <v>15</v>
      </c>
      <c r="E22" s="2">
        <v>30</v>
      </c>
      <c r="F22" s="2">
        <v>0</v>
      </c>
      <c r="G22" s="2">
        <f t="shared" si="0"/>
        <v>-1.8175617953537939</v>
      </c>
      <c r="H22" s="2">
        <f t="shared" si="1"/>
        <v>0.1397266954645898</v>
      </c>
      <c r="I22" s="2">
        <f t="shared" si="2"/>
        <v>0.86027330453541018</v>
      </c>
      <c r="J22" s="16">
        <f t="shared" si="3"/>
        <v>0.86027330453541018</v>
      </c>
      <c r="K22" s="16">
        <f t="shared" si="4"/>
        <v>-0.15050514424962019</v>
      </c>
    </row>
    <row r="23" spans="4:11" x14ac:dyDescent="0.25">
      <c r="D23" s="2">
        <v>16</v>
      </c>
      <c r="E23" s="2">
        <v>30</v>
      </c>
      <c r="F23" s="2">
        <v>1</v>
      </c>
      <c r="G23" s="2">
        <f t="shared" si="0"/>
        <v>-1.8175617953537939</v>
      </c>
      <c r="H23" s="2">
        <f t="shared" si="1"/>
        <v>0.1397266954645898</v>
      </c>
      <c r="I23" s="2">
        <f t="shared" si="2"/>
        <v>0.86027330453541018</v>
      </c>
      <c r="J23" s="16">
        <f t="shared" si="3"/>
        <v>0.1397266954645898</v>
      </c>
      <c r="K23" s="16">
        <f t="shared" si="4"/>
        <v>-1.9680669396034141</v>
      </c>
    </row>
    <row r="24" spans="4:11" x14ac:dyDescent="0.25">
      <c r="D24" s="2">
        <v>17</v>
      </c>
      <c r="E24" s="2">
        <v>32</v>
      </c>
      <c r="F24" s="2">
        <v>0</v>
      </c>
      <c r="G24" s="2">
        <f t="shared" si="0"/>
        <v>-1.5612952241522837</v>
      </c>
      <c r="H24" s="2">
        <f t="shared" si="1"/>
        <v>0.17346086934069413</v>
      </c>
      <c r="I24" s="2">
        <f t="shared" si="2"/>
        <v>0.82653913065930584</v>
      </c>
      <c r="J24" s="16">
        <f t="shared" si="3"/>
        <v>0.82653913065930584</v>
      </c>
      <c r="K24" s="16">
        <f t="shared" si="4"/>
        <v>-0.19050801782146454</v>
      </c>
    </row>
    <row r="25" spans="4:11" x14ac:dyDescent="0.25">
      <c r="D25" s="2">
        <v>18</v>
      </c>
      <c r="E25" s="2">
        <v>32</v>
      </c>
      <c r="F25" s="2">
        <v>0</v>
      </c>
      <c r="G25" s="2">
        <f t="shared" si="0"/>
        <v>-1.5612952241522837</v>
      </c>
      <c r="H25" s="2">
        <f t="shared" si="1"/>
        <v>0.17346086934069413</v>
      </c>
      <c r="I25" s="2">
        <f t="shared" si="2"/>
        <v>0.82653913065930584</v>
      </c>
      <c r="J25" s="16">
        <f t="shared" si="3"/>
        <v>0.82653913065930584</v>
      </c>
      <c r="K25" s="16">
        <f t="shared" si="4"/>
        <v>-0.19050801782146454</v>
      </c>
    </row>
    <row r="26" spans="4:11" x14ac:dyDescent="0.25">
      <c r="D26" s="2">
        <v>19</v>
      </c>
      <c r="E26" s="2">
        <v>33</v>
      </c>
      <c r="F26" s="2">
        <v>0</v>
      </c>
      <c r="G26" s="2">
        <f t="shared" si="0"/>
        <v>-1.4331619385515291</v>
      </c>
      <c r="H26" s="2">
        <f t="shared" si="1"/>
        <v>0.19260649561554286</v>
      </c>
      <c r="I26" s="2">
        <f t="shared" si="2"/>
        <v>0.80739350438445712</v>
      </c>
      <c r="J26" s="16">
        <f t="shared" si="3"/>
        <v>0.80739350438445712</v>
      </c>
      <c r="K26" s="16">
        <f t="shared" si="4"/>
        <v>-0.21394411569789157</v>
      </c>
    </row>
    <row r="27" spans="4:11" x14ac:dyDescent="0.25">
      <c r="D27" s="2">
        <v>20</v>
      </c>
      <c r="E27" s="2">
        <v>33</v>
      </c>
      <c r="F27" s="2">
        <v>0</v>
      </c>
      <c r="G27" s="2">
        <f t="shared" si="0"/>
        <v>-1.4331619385515291</v>
      </c>
      <c r="H27" s="2">
        <f t="shared" si="1"/>
        <v>0.19260649561554286</v>
      </c>
      <c r="I27" s="2">
        <f t="shared" si="2"/>
        <v>0.80739350438445712</v>
      </c>
      <c r="J27" s="16">
        <f t="shared" si="3"/>
        <v>0.80739350438445712</v>
      </c>
      <c r="K27" s="16">
        <f t="shared" si="4"/>
        <v>-0.21394411569789157</v>
      </c>
    </row>
    <row r="28" spans="4:11" x14ac:dyDescent="0.25">
      <c r="D28" s="2">
        <v>21</v>
      </c>
      <c r="E28" s="2">
        <v>34</v>
      </c>
      <c r="F28" s="2">
        <v>0</v>
      </c>
      <c r="G28" s="2">
        <f t="shared" si="0"/>
        <v>-1.3050286529507735</v>
      </c>
      <c r="H28" s="2">
        <f t="shared" si="1"/>
        <v>0.21331991939485645</v>
      </c>
      <c r="I28" s="2">
        <f t="shared" si="2"/>
        <v>0.78668008060514349</v>
      </c>
      <c r="J28" s="16">
        <f t="shared" si="3"/>
        <v>0.78668008060514349</v>
      </c>
      <c r="K28" s="16">
        <f t="shared" si="4"/>
        <v>-0.23993361815926031</v>
      </c>
    </row>
    <row r="29" spans="4:11" x14ac:dyDescent="0.25">
      <c r="D29" s="2">
        <v>22</v>
      </c>
      <c r="E29" s="2">
        <v>34</v>
      </c>
      <c r="F29" s="2">
        <v>0</v>
      </c>
      <c r="G29" s="2">
        <f t="shared" si="0"/>
        <v>-1.3050286529507735</v>
      </c>
      <c r="H29" s="2">
        <f t="shared" si="1"/>
        <v>0.21331991939485645</v>
      </c>
      <c r="I29" s="2">
        <f t="shared" si="2"/>
        <v>0.78668008060514349</v>
      </c>
      <c r="J29" s="16">
        <f t="shared" si="3"/>
        <v>0.78668008060514349</v>
      </c>
      <c r="K29" s="16">
        <f t="shared" si="4"/>
        <v>-0.23993361815926031</v>
      </c>
    </row>
    <row r="30" spans="4:11" x14ac:dyDescent="0.25">
      <c r="D30" s="2">
        <v>23</v>
      </c>
      <c r="E30" s="2">
        <v>34</v>
      </c>
      <c r="F30" s="2">
        <v>1</v>
      </c>
      <c r="G30" s="2">
        <f t="shared" si="0"/>
        <v>-1.3050286529507735</v>
      </c>
      <c r="H30" s="2">
        <f t="shared" si="1"/>
        <v>0.21331991939485645</v>
      </c>
      <c r="I30" s="2">
        <f t="shared" si="2"/>
        <v>0.78668008060514349</v>
      </c>
      <c r="J30" s="16">
        <f t="shared" si="3"/>
        <v>0.21331991939485645</v>
      </c>
      <c r="K30" s="16">
        <f t="shared" si="4"/>
        <v>-1.5449622711100337</v>
      </c>
    </row>
    <row r="31" spans="4:11" x14ac:dyDescent="0.25">
      <c r="D31" s="2">
        <v>24</v>
      </c>
      <c r="E31" s="2">
        <v>34</v>
      </c>
      <c r="F31" s="2">
        <v>0</v>
      </c>
      <c r="G31" s="2">
        <f t="shared" si="0"/>
        <v>-1.3050286529507735</v>
      </c>
      <c r="H31" s="2">
        <f t="shared" si="1"/>
        <v>0.21331991939485645</v>
      </c>
      <c r="I31" s="2">
        <f t="shared" si="2"/>
        <v>0.78668008060514349</v>
      </c>
      <c r="J31" s="16">
        <f t="shared" si="3"/>
        <v>0.78668008060514349</v>
      </c>
      <c r="K31" s="16">
        <f t="shared" si="4"/>
        <v>-0.23993361815926031</v>
      </c>
    </row>
    <row r="32" spans="4:11" x14ac:dyDescent="0.25">
      <c r="D32" s="2">
        <v>25</v>
      </c>
      <c r="E32" s="2">
        <v>34</v>
      </c>
      <c r="F32" s="2">
        <v>0</v>
      </c>
      <c r="G32" s="2">
        <f t="shared" si="0"/>
        <v>-1.3050286529507735</v>
      </c>
      <c r="H32" s="2">
        <f t="shared" si="1"/>
        <v>0.21331991939485645</v>
      </c>
      <c r="I32" s="2">
        <f t="shared" si="2"/>
        <v>0.78668008060514349</v>
      </c>
      <c r="J32" s="16">
        <f t="shared" si="3"/>
        <v>0.78668008060514349</v>
      </c>
      <c r="K32" s="16">
        <f t="shared" si="4"/>
        <v>-0.23993361815926031</v>
      </c>
    </row>
    <row r="33" spans="4:11" x14ac:dyDescent="0.25">
      <c r="D33" s="2">
        <v>26</v>
      </c>
      <c r="E33" s="2">
        <v>35</v>
      </c>
      <c r="F33" s="2">
        <v>0</v>
      </c>
      <c r="G33" s="2">
        <f t="shared" si="0"/>
        <v>-1.1768953673500189</v>
      </c>
      <c r="H33" s="2">
        <f t="shared" si="1"/>
        <v>0.23561087655146296</v>
      </c>
      <c r="I33" s="2">
        <f t="shared" si="2"/>
        <v>0.76438912344853704</v>
      </c>
      <c r="J33" s="16">
        <f t="shared" si="3"/>
        <v>0.76438912344853704</v>
      </c>
      <c r="K33" s="16">
        <f t="shared" si="4"/>
        <v>-0.26867829559148249</v>
      </c>
    </row>
    <row r="34" spans="4:11" x14ac:dyDescent="0.25">
      <c r="D34" s="2">
        <v>27</v>
      </c>
      <c r="E34" s="2">
        <v>35</v>
      </c>
      <c r="F34" s="2">
        <v>0</v>
      </c>
      <c r="G34" s="2">
        <f t="shared" si="0"/>
        <v>-1.1768953673500189</v>
      </c>
      <c r="H34" s="2">
        <f t="shared" si="1"/>
        <v>0.23561087655146296</v>
      </c>
      <c r="I34" s="2">
        <f t="shared" si="2"/>
        <v>0.76438912344853704</v>
      </c>
      <c r="J34" s="16">
        <f t="shared" si="3"/>
        <v>0.76438912344853704</v>
      </c>
      <c r="K34" s="16">
        <f t="shared" si="4"/>
        <v>-0.26867829559148249</v>
      </c>
    </row>
    <row r="35" spans="4:11" x14ac:dyDescent="0.25">
      <c r="D35" s="2">
        <v>28</v>
      </c>
      <c r="E35" s="2">
        <v>36</v>
      </c>
      <c r="F35" s="2">
        <v>0</v>
      </c>
      <c r="G35" s="2">
        <f t="shared" si="0"/>
        <v>-1.0487620817492633</v>
      </c>
      <c r="H35" s="2">
        <f t="shared" si="1"/>
        <v>0.25946288594405692</v>
      </c>
      <c r="I35" s="2">
        <f t="shared" si="2"/>
        <v>0.74053711405594314</v>
      </c>
      <c r="J35" s="16">
        <f t="shared" si="3"/>
        <v>0.74053711405594314</v>
      </c>
      <c r="K35" s="16">
        <f t="shared" si="4"/>
        <v>-0.30037952626565284</v>
      </c>
    </row>
    <row r="36" spans="4:11" x14ac:dyDescent="0.25">
      <c r="D36" s="2">
        <v>29</v>
      </c>
      <c r="E36" s="2">
        <v>36</v>
      </c>
      <c r="F36" s="2">
        <v>1</v>
      </c>
      <c r="G36" s="2">
        <f t="shared" si="0"/>
        <v>-1.0487620817492633</v>
      </c>
      <c r="H36" s="2">
        <f t="shared" si="1"/>
        <v>0.25946288594405692</v>
      </c>
      <c r="I36" s="2">
        <f t="shared" si="2"/>
        <v>0.74053711405594314</v>
      </c>
      <c r="J36" s="16">
        <f t="shared" si="3"/>
        <v>0.25946288594405692</v>
      </c>
      <c r="K36" s="16">
        <f t="shared" si="4"/>
        <v>-1.3491416080149161</v>
      </c>
    </row>
    <row r="37" spans="4:11" x14ac:dyDescent="0.25">
      <c r="D37" s="2">
        <v>30</v>
      </c>
      <c r="E37" s="2">
        <v>36</v>
      </c>
      <c r="F37" s="2">
        <v>0</v>
      </c>
      <c r="G37" s="2">
        <f t="shared" si="0"/>
        <v>-1.0487620817492633</v>
      </c>
      <c r="H37" s="2">
        <f t="shared" si="1"/>
        <v>0.25946288594405692</v>
      </c>
      <c r="I37" s="2">
        <f t="shared" si="2"/>
        <v>0.74053711405594314</v>
      </c>
      <c r="J37" s="16">
        <f t="shared" si="3"/>
        <v>0.74053711405594314</v>
      </c>
      <c r="K37" s="16">
        <f t="shared" si="4"/>
        <v>-0.30037952626565284</v>
      </c>
    </row>
    <row r="38" spans="4:11" x14ac:dyDescent="0.25">
      <c r="D38" s="2">
        <v>31</v>
      </c>
      <c r="E38" s="2">
        <v>37</v>
      </c>
      <c r="F38" s="2">
        <v>0</v>
      </c>
      <c r="G38" s="2">
        <f t="shared" si="0"/>
        <v>-0.92062879614850868</v>
      </c>
      <c r="H38" s="2">
        <f t="shared" si="1"/>
        <v>0.28482979007577347</v>
      </c>
      <c r="I38" s="2">
        <f t="shared" si="2"/>
        <v>0.71517020992422653</v>
      </c>
      <c r="J38" s="16">
        <f t="shared" si="3"/>
        <v>0.71517020992422653</v>
      </c>
      <c r="K38" s="16">
        <f t="shared" si="4"/>
        <v>-0.33523470878084521</v>
      </c>
    </row>
    <row r="39" spans="4:11" x14ac:dyDescent="0.25">
      <c r="D39" s="2">
        <v>32</v>
      </c>
      <c r="E39" s="2">
        <v>37</v>
      </c>
      <c r="F39" s="2">
        <v>1</v>
      </c>
      <c r="G39" s="2">
        <f t="shared" si="0"/>
        <v>-0.92062879614850868</v>
      </c>
      <c r="H39" s="2">
        <f t="shared" si="1"/>
        <v>0.28482979007577347</v>
      </c>
      <c r="I39" s="2">
        <f t="shared" si="2"/>
        <v>0.71517020992422653</v>
      </c>
      <c r="J39" s="16">
        <f t="shared" si="3"/>
        <v>0.28482979007577347</v>
      </c>
      <c r="K39" s="16">
        <f t="shared" si="4"/>
        <v>-1.2558635049293536</v>
      </c>
    </row>
    <row r="40" spans="4:11" x14ac:dyDescent="0.25">
      <c r="D40" s="2">
        <v>33</v>
      </c>
      <c r="E40" s="2">
        <v>37</v>
      </c>
      <c r="F40" s="2">
        <v>1</v>
      </c>
      <c r="G40" s="2">
        <f t="shared" si="0"/>
        <v>-0.92062879614850868</v>
      </c>
      <c r="H40" s="2">
        <f t="shared" si="1"/>
        <v>0.28482979007577347</v>
      </c>
      <c r="I40" s="2">
        <f t="shared" si="2"/>
        <v>0.71517020992422653</v>
      </c>
      <c r="J40" s="16">
        <f t="shared" si="3"/>
        <v>0.28482979007577347</v>
      </c>
      <c r="K40" s="16">
        <f t="shared" si="4"/>
        <v>-1.2558635049293536</v>
      </c>
    </row>
    <row r="41" spans="4:11" x14ac:dyDescent="0.25">
      <c r="D41" s="2">
        <v>34</v>
      </c>
      <c r="E41" s="2">
        <v>38</v>
      </c>
      <c r="F41" s="2">
        <v>0</v>
      </c>
      <c r="G41" s="2">
        <f t="shared" si="0"/>
        <v>-0.79249551054775313</v>
      </c>
      <c r="H41" s="2">
        <f t="shared" si="1"/>
        <v>0.31163308623605113</v>
      </c>
      <c r="I41" s="2">
        <f t="shared" si="2"/>
        <v>0.68836691376394887</v>
      </c>
      <c r="J41" s="16">
        <f t="shared" si="3"/>
        <v>0.68836691376394887</v>
      </c>
      <c r="K41" s="16">
        <f t="shared" si="4"/>
        <v>-0.37343327831584577</v>
      </c>
    </row>
    <row r="42" spans="4:11" x14ac:dyDescent="0.25">
      <c r="D42" s="2">
        <v>35</v>
      </c>
      <c r="E42" s="2">
        <v>39</v>
      </c>
      <c r="F42" s="2">
        <v>0</v>
      </c>
      <c r="G42" s="2">
        <f t="shared" si="0"/>
        <v>-0.66436222494699848</v>
      </c>
      <c r="H42" s="2">
        <f t="shared" si="1"/>
        <v>0.33976038007807469</v>
      </c>
      <c r="I42" s="2">
        <f t="shared" si="2"/>
        <v>0.66023961992192537</v>
      </c>
      <c r="J42" s="16">
        <f t="shared" si="3"/>
        <v>0.66023961992192537</v>
      </c>
      <c r="K42" s="16">
        <f t="shared" si="4"/>
        <v>-0.41515244936441131</v>
      </c>
    </row>
    <row r="43" spans="4:11" x14ac:dyDescent="0.25">
      <c r="D43" s="2">
        <v>36</v>
      </c>
      <c r="E43" s="2">
        <v>40</v>
      </c>
      <c r="F43" s="2">
        <v>1</v>
      </c>
      <c r="G43" s="2">
        <f t="shared" si="0"/>
        <v>-0.53622893934624294</v>
      </c>
      <c r="H43" s="2">
        <f t="shared" si="1"/>
        <v>0.36906526231382242</v>
      </c>
      <c r="I43" s="2">
        <f t="shared" si="2"/>
        <v>0.63093473768617758</v>
      </c>
      <c r="J43" s="16">
        <f t="shared" si="3"/>
        <v>0.36906526231382242</v>
      </c>
      <c r="K43" s="16">
        <f t="shared" si="4"/>
        <v>-0.99678178794087746</v>
      </c>
    </row>
    <row r="44" spans="4:11" x14ac:dyDescent="0.25">
      <c r="D44" s="2">
        <v>37</v>
      </c>
      <c r="E44" s="2">
        <v>45</v>
      </c>
      <c r="F44" s="2">
        <v>0</v>
      </c>
      <c r="G44" s="2">
        <f t="shared" si="0"/>
        <v>0.10443748865753211</v>
      </c>
      <c r="H44" s="2">
        <f t="shared" si="1"/>
        <v>0.52608566636559051</v>
      </c>
      <c r="I44" s="2">
        <f t="shared" si="2"/>
        <v>0.47391433363440949</v>
      </c>
      <c r="J44" s="16">
        <f t="shared" si="3"/>
        <v>0.47391433363440949</v>
      </c>
      <c r="K44" s="16">
        <f t="shared" si="4"/>
        <v>-0.74672870434992067</v>
      </c>
    </row>
    <row r="45" spans="4:11" x14ac:dyDescent="0.25">
      <c r="D45" s="2">
        <v>38</v>
      </c>
      <c r="E45" s="2">
        <v>48</v>
      </c>
      <c r="F45" s="2">
        <v>1</v>
      </c>
      <c r="G45" s="2">
        <f t="shared" si="0"/>
        <v>0.48883734545979696</v>
      </c>
      <c r="H45" s="2">
        <f t="shared" si="1"/>
        <v>0.61983250242381649</v>
      </c>
      <c r="I45" s="2">
        <f t="shared" si="2"/>
        <v>0.38016749757618351</v>
      </c>
      <c r="J45" s="16">
        <f t="shared" si="3"/>
        <v>0.61983250242381649</v>
      </c>
      <c r="K45" s="16">
        <f t="shared" si="4"/>
        <v>-0.47830599482302</v>
      </c>
    </row>
    <row r="46" spans="4:11" x14ac:dyDescent="0.25">
      <c r="D46" s="2">
        <v>39</v>
      </c>
      <c r="E46" s="2">
        <v>50</v>
      </c>
      <c r="F46" s="2">
        <v>0</v>
      </c>
      <c r="G46" s="2">
        <f t="shared" si="0"/>
        <v>0.74510391666130715</v>
      </c>
      <c r="H46" s="2">
        <f t="shared" si="1"/>
        <v>0.67811093253611565</v>
      </c>
      <c r="I46" s="2">
        <f t="shared" si="2"/>
        <v>0.32188906746388435</v>
      </c>
      <c r="J46" s="16">
        <f t="shared" si="3"/>
        <v>0.32188906746388435</v>
      </c>
      <c r="K46" s="16">
        <f t="shared" si="4"/>
        <v>-1.133548303776996</v>
      </c>
    </row>
    <row r="47" spans="4:11" x14ac:dyDescent="0.25">
      <c r="D47" s="2">
        <v>40</v>
      </c>
      <c r="E47" s="2">
        <v>53</v>
      </c>
      <c r="F47" s="2">
        <v>1</v>
      </c>
      <c r="G47" s="2">
        <f t="shared" si="0"/>
        <v>1.1295037734635729</v>
      </c>
      <c r="H47" s="2">
        <f t="shared" si="1"/>
        <v>0.75574731061962919</v>
      </c>
      <c r="I47" s="2">
        <f t="shared" si="2"/>
        <v>0.24425268938037081</v>
      </c>
      <c r="J47" s="16">
        <f t="shared" si="3"/>
        <v>0.75574731061962919</v>
      </c>
      <c r="K47" s="16">
        <f t="shared" si="4"/>
        <v>-0.2800482038871161</v>
      </c>
    </row>
    <row r="48" spans="4:11" ht="15.75" thickBot="1" x14ac:dyDescent="0.3">
      <c r="D48" s="1">
        <v>41</v>
      </c>
      <c r="E48" s="1">
        <v>55</v>
      </c>
      <c r="F48" s="1">
        <v>1</v>
      </c>
      <c r="G48" s="1">
        <f t="shared" si="0"/>
        <v>1.3857703446650831</v>
      </c>
      <c r="H48" s="1">
        <f t="shared" si="1"/>
        <v>0.79991614418660184</v>
      </c>
      <c r="I48" s="1">
        <f t="shared" si="2"/>
        <v>0.20008385581339816</v>
      </c>
      <c r="J48" s="17">
        <f t="shared" si="3"/>
        <v>0.79991614418660184</v>
      </c>
      <c r="K48" s="17">
        <f t="shared" si="4"/>
        <v>-0.22324837657493313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Regressão Linear</vt:lpstr>
      <vt:lpstr>Logit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2020-03-16T18:46:24Z</dcterms:modified>
</cp:coreProperties>
</file>