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IV - Forecasting\"/>
    </mc:Choice>
  </mc:AlternateContent>
  <xr:revisionPtr revIDLastSave="0" documentId="13_ncr:1_{DDFC63E1-07F6-4007-8122-3DA167F5D6F5}" xr6:coauthVersionLast="45" xr6:coauthVersionMax="45" xr10:uidLastSave="{00000000-0000-0000-0000-000000000000}"/>
  <bookViews>
    <workbookView xWindow="585" yWindow="15" windowWidth="19305" windowHeight="10875" tabRatio="777" activeTab="2" xr2:uid="{F82D0A06-CCE5-4E58-80CD-4C6DCF6ECEA1}"/>
  </bookViews>
  <sheets>
    <sheet name="Modelo 02" sheetId="6" r:id="rId1"/>
    <sheet name="Modelo 04" sheetId="10" r:id="rId2"/>
    <sheet name="Validação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3" i="14" l="1"/>
  <c r="K13" i="14"/>
  <c r="L12" i="14"/>
  <c r="K12" i="14"/>
  <c r="L11" i="14"/>
  <c r="K11" i="14"/>
  <c r="S13" i="10" l="1"/>
  <c r="S11" i="10"/>
  <c r="S10" i="10"/>
  <c r="S7" i="10"/>
  <c r="S6" i="10"/>
  <c r="S13" i="6"/>
  <c r="S11" i="6"/>
  <c r="S10" i="6"/>
  <c r="S7" i="6"/>
  <c r="S6" i="6"/>
  <c r="L10" i="14" l="1"/>
  <c r="L9" i="14"/>
  <c r="L8" i="14"/>
  <c r="L7" i="14"/>
  <c r="L6" i="14"/>
  <c r="K10" i="14"/>
  <c r="K9" i="14"/>
  <c r="K8" i="14"/>
  <c r="K7" i="14"/>
  <c r="K6" i="14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6" i="10"/>
  <c r="J6" i="10" s="1"/>
  <c r="S17" i="6"/>
  <c r="J7" i="6"/>
  <c r="J23" i="6"/>
  <c r="J39" i="6"/>
  <c r="J55" i="6"/>
  <c r="J71" i="6"/>
  <c r="J87" i="6"/>
  <c r="J103" i="6"/>
  <c r="J119" i="6"/>
  <c r="J135" i="6"/>
  <c r="J151" i="6"/>
  <c r="J167" i="6"/>
  <c r="J183" i="6"/>
  <c r="I7" i="6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3" i="6"/>
  <c r="J53" i="6" s="1"/>
  <c r="I54" i="6"/>
  <c r="J54" i="6" s="1"/>
  <c r="I55" i="6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I72" i="6"/>
  <c r="J72" i="6" s="1"/>
  <c r="I73" i="6"/>
  <c r="J73" i="6" s="1"/>
  <c r="I74" i="6"/>
  <c r="J74" i="6" s="1"/>
  <c r="I75" i="6"/>
  <c r="J75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I104" i="6"/>
  <c r="J104" i="6" s="1"/>
  <c r="I105" i="6"/>
  <c r="J105" i="6" s="1"/>
  <c r="I106" i="6"/>
  <c r="J106" i="6" s="1"/>
  <c r="I107" i="6"/>
  <c r="J107" i="6" s="1"/>
  <c r="I108" i="6"/>
  <c r="J108" i="6" s="1"/>
  <c r="I109" i="6"/>
  <c r="J109" i="6" s="1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J116" i="6" s="1"/>
  <c r="I117" i="6"/>
  <c r="J117" i="6" s="1"/>
  <c r="I118" i="6"/>
  <c r="J118" i="6" s="1"/>
  <c r="I119" i="6"/>
  <c r="I120" i="6"/>
  <c r="J120" i="6" s="1"/>
  <c r="I121" i="6"/>
  <c r="J121" i="6" s="1"/>
  <c r="I122" i="6"/>
  <c r="J122" i="6" s="1"/>
  <c r="I123" i="6"/>
  <c r="J123" i="6" s="1"/>
  <c r="I124" i="6"/>
  <c r="J124" i="6" s="1"/>
  <c r="I125" i="6"/>
  <c r="J125" i="6" s="1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J132" i="6" s="1"/>
  <c r="I133" i="6"/>
  <c r="J133" i="6" s="1"/>
  <c r="I134" i="6"/>
  <c r="J134" i="6" s="1"/>
  <c r="I135" i="6"/>
  <c r="I136" i="6"/>
  <c r="J136" i="6" s="1"/>
  <c r="I137" i="6"/>
  <c r="J137" i="6" s="1"/>
  <c r="I138" i="6"/>
  <c r="J138" i="6" s="1"/>
  <c r="I139" i="6"/>
  <c r="J139" i="6" s="1"/>
  <c r="I140" i="6"/>
  <c r="J140" i="6" s="1"/>
  <c r="I141" i="6"/>
  <c r="J141" i="6" s="1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8" i="6"/>
  <c r="J148" i="6" s="1"/>
  <c r="I149" i="6"/>
  <c r="J149" i="6" s="1"/>
  <c r="I150" i="6"/>
  <c r="J150" i="6" s="1"/>
  <c r="I151" i="6"/>
  <c r="I152" i="6"/>
  <c r="J152" i="6" s="1"/>
  <c r="I153" i="6"/>
  <c r="J153" i="6" s="1"/>
  <c r="I154" i="6"/>
  <c r="J154" i="6" s="1"/>
  <c r="I155" i="6"/>
  <c r="J155" i="6" s="1"/>
  <c r="I156" i="6"/>
  <c r="J156" i="6" s="1"/>
  <c r="I157" i="6"/>
  <c r="J157" i="6" s="1"/>
  <c r="I158" i="6"/>
  <c r="J158" i="6" s="1"/>
  <c r="I159" i="6"/>
  <c r="J159" i="6" s="1"/>
  <c r="I160" i="6"/>
  <c r="J160" i="6" s="1"/>
  <c r="I161" i="6"/>
  <c r="J161" i="6" s="1"/>
  <c r="I162" i="6"/>
  <c r="J162" i="6" s="1"/>
  <c r="I163" i="6"/>
  <c r="J163" i="6" s="1"/>
  <c r="I164" i="6"/>
  <c r="J164" i="6" s="1"/>
  <c r="I165" i="6"/>
  <c r="J165" i="6" s="1"/>
  <c r="I166" i="6"/>
  <c r="J166" i="6" s="1"/>
  <c r="I167" i="6"/>
  <c r="I168" i="6"/>
  <c r="J168" i="6" s="1"/>
  <c r="I169" i="6"/>
  <c r="J169" i="6" s="1"/>
  <c r="I170" i="6"/>
  <c r="J170" i="6" s="1"/>
  <c r="I171" i="6"/>
  <c r="J171" i="6" s="1"/>
  <c r="I172" i="6"/>
  <c r="J172" i="6" s="1"/>
  <c r="I173" i="6"/>
  <c r="J173" i="6" s="1"/>
  <c r="I174" i="6"/>
  <c r="J174" i="6" s="1"/>
  <c r="I175" i="6"/>
  <c r="J175" i="6" s="1"/>
  <c r="I176" i="6"/>
  <c r="J176" i="6" s="1"/>
  <c r="I177" i="6"/>
  <c r="J177" i="6" s="1"/>
  <c r="I178" i="6"/>
  <c r="J178" i="6" s="1"/>
  <c r="I179" i="6"/>
  <c r="J179" i="6" s="1"/>
  <c r="I180" i="6"/>
  <c r="J180" i="6" s="1"/>
  <c r="I181" i="6"/>
  <c r="J181" i="6" s="1"/>
  <c r="I182" i="6"/>
  <c r="J182" i="6" s="1"/>
  <c r="I183" i="6"/>
  <c r="I184" i="6"/>
  <c r="J184" i="6" s="1"/>
  <c r="I185" i="6"/>
  <c r="J185" i="6" s="1"/>
  <c r="I186" i="6"/>
  <c r="J186" i="6" s="1"/>
  <c r="I187" i="6"/>
  <c r="J187" i="6" s="1"/>
  <c r="I188" i="6"/>
  <c r="J188" i="6" s="1"/>
  <c r="I189" i="6"/>
  <c r="J189" i="6" s="1"/>
  <c r="I190" i="6"/>
  <c r="J190" i="6" s="1"/>
  <c r="I191" i="6"/>
  <c r="J191" i="6" s="1"/>
  <c r="I6" i="6"/>
  <c r="J6" i="6" s="1"/>
  <c r="J9" i="10" l="1"/>
  <c r="J7" i="10"/>
  <c r="J191" i="10"/>
  <c r="J189" i="10"/>
  <c r="J187" i="10"/>
  <c r="J185" i="10"/>
  <c r="J183" i="10"/>
  <c r="J181" i="10"/>
  <c r="J179" i="10"/>
  <c r="J177" i="10"/>
  <c r="J175" i="10"/>
  <c r="J173" i="10"/>
  <c r="J171" i="10"/>
  <c r="J169" i="10"/>
  <c r="J167" i="10"/>
  <c r="J165" i="10"/>
  <c r="J163" i="10"/>
  <c r="J161" i="10"/>
  <c r="J159" i="10"/>
  <c r="J157" i="10"/>
  <c r="J155" i="10"/>
  <c r="J153" i="10"/>
  <c r="J151" i="10"/>
  <c r="J149" i="10"/>
  <c r="J147" i="10"/>
  <c r="J145" i="10"/>
  <c r="J143" i="10"/>
  <c r="J141" i="10"/>
  <c r="J139" i="10"/>
  <c r="J137" i="10"/>
  <c r="J135" i="10"/>
  <c r="J133" i="10"/>
  <c r="J131" i="10"/>
  <c r="J129" i="10"/>
  <c r="J127" i="10"/>
  <c r="J125" i="10"/>
  <c r="J123" i="10"/>
  <c r="J121" i="10"/>
  <c r="J119" i="10"/>
  <c r="J117" i="10"/>
  <c r="J115" i="10"/>
  <c r="J113" i="10"/>
  <c r="J111" i="10"/>
  <c r="J109" i="10"/>
  <c r="J107" i="10"/>
  <c r="J105" i="10"/>
  <c r="J103" i="10"/>
  <c r="J101" i="10"/>
  <c r="J99" i="10"/>
  <c r="J97" i="10"/>
  <c r="J95" i="10"/>
  <c r="J93" i="10"/>
  <c r="J91" i="10"/>
  <c r="J89" i="10"/>
  <c r="J87" i="10"/>
  <c r="J85" i="10"/>
  <c r="J83" i="10"/>
  <c r="J81" i="10"/>
  <c r="J79" i="10"/>
  <c r="J77" i="10"/>
  <c r="J75" i="10"/>
  <c r="J73" i="10"/>
  <c r="J71" i="10"/>
  <c r="J69" i="10"/>
  <c r="J67" i="10"/>
  <c r="J65" i="10"/>
  <c r="J63" i="10"/>
  <c r="J61" i="10"/>
  <c r="J59" i="10"/>
  <c r="J57" i="10"/>
  <c r="J55" i="10"/>
  <c r="J53" i="10"/>
  <c r="J51" i="10"/>
  <c r="J49" i="10"/>
  <c r="J47" i="10"/>
  <c r="J45" i="10"/>
  <c r="J43" i="10"/>
  <c r="J41" i="10"/>
  <c r="J39" i="10"/>
  <c r="J37" i="10"/>
  <c r="J35" i="10"/>
  <c r="J33" i="10"/>
  <c r="J31" i="10"/>
  <c r="J29" i="10"/>
  <c r="J27" i="10"/>
  <c r="J25" i="10"/>
  <c r="J23" i="10"/>
  <c r="J12" i="10"/>
  <c r="J19" i="10"/>
  <c r="J21" i="10"/>
  <c r="J26" i="10"/>
  <c r="J34" i="10"/>
  <c r="J42" i="10"/>
  <c r="J50" i="10"/>
  <c r="J58" i="10"/>
  <c r="J66" i="10"/>
  <c r="J74" i="10"/>
  <c r="J82" i="10"/>
  <c r="J90" i="10"/>
  <c r="J98" i="10"/>
  <c r="J106" i="10"/>
  <c r="J114" i="10"/>
  <c r="J128" i="10"/>
  <c r="J136" i="10"/>
  <c r="J144" i="10"/>
  <c r="J152" i="10"/>
  <c r="J160" i="10"/>
  <c r="J168" i="10"/>
  <c r="J176" i="10"/>
  <c r="J184" i="10"/>
  <c r="J11" i="10"/>
  <c r="J14" i="10"/>
  <c r="J16" i="10"/>
  <c r="S17" i="10"/>
  <c r="J24" i="10"/>
  <c r="J32" i="10"/>
  <c r="J40" i="10"/>
  <c r="J48" i="10"/>
  <c r="J56" i="10"/>
  <c r="J64" i="10"/>
  <c r="J72" i="10"/>
  <c r="J80" i="10"/>
  <c r="J88" i="10"/>
  <c r="J96" i="10"/>
  <c r="J104" i="10"/>
  <c r="J112" i="10"/>
  <c r="J120" i="10"/>
  <c r="J124" i="10"/>
  <c r="J130" i="10"/>
  <c r="J138" i="10"/>
  <c r="J146" i="10"/>
  <c r="J154" i="10"/>
  <c r="J162" i="10"/>
  <c r="J170" i="10"/>
  <c r="J178" i="10"/>
  <c r="J186" i="10"/>
  <c r="J8" i="10"/>
  <c r="J10" i="10"/>
  <c r="J13" i="10"/>
  <c r="J18" i="10"/>
  <c r="J20" i="10"/>
  <c r="J22" i="10"/>
  <c r="J30" i="10"/>
  <c r="J38" i="10"/>
  <c r="J46" i="10"/>
  <c r="J54" i="10"/>
  <c r="J62" i="10"/>
  <c r="J70" i="10"/>
  <c r="J78" i="10"/>
  <c r="J86" i="10"/>
  <c r="J94" i="10"/>
  <c r="J102" i="10"/>
  <c r="J110" i="10"/>
  <c r="J118" i="10"/>
  <c r="J132" i="10"/>
  <c r="J140" i="10"/>
  <c r="J148" i="10"/>
  <c r="J156" i="10"/>
  <c r="J164" i="10"/>
  <c r="J172" i="10"/>
  <c r="J180" i="10"/>
  <c r="J188" i="10"/>
  <c r="J15" i="10"/>
  <c r="J17" i="10"/>
  <c r="J28" i="10"/>
  <c r="J36" i="10"/>
  <c r="J44" i="10"/>
  <c r="J52" i="10"/>
  <c r="J60" i="10"/>
  <c r="J68" i="10"/>
  <c r="J76" i="10"/>
  <c r="J84" i="10"/>
  <c r="J92" i="10"/>
  <c r="J100" i="10"/>
  <c r="J108" i="10"/>
  <c r="J116" i="10"/>
  <c r="J122" i="10"/>
  <c r="J126" i="10"/>
  <c r="J134" i="10"/>
  <c r="J142" i="10"/>
  <c r="J150" i="10"/>
  <c r="J158" i="10"/>
  <c r="J166" i="10"/>
  <c r="J174" i="10"/>
  <c r="J182" i="10"/>
  <c r="J19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9B66D9-1386-4839-BF2F-307A891CC0A3}" keepAlive="1" name="Consulta - 01_loja_fitas" description="Conexão com a consulta '01_loja_fitas' na pasta de trabalho." type="5" refreshedVersion="6" background="1" saveData="1">
    <dbPr connection="Provider=Microsoft.Mashup.OleDb.1;Data Source=$Workbook$;Location=01_loja_fitas;Extended Properties=&quot;&quot;" command="SELECT * FROM [01_loja_fitas]"/>
  </connection>
  <connection id="2" xr16:uid="{4CC234A8-3BC5-4E57-B44D-75EB595504B6}" keepAlive="1" name="Consulta - 01_loja_fitas (2)" description="Conexão com a consulta '01_loja_fitas (2)' na pasta de trabalho." type="5" refreshedVersion="6" background="1" saveData="1">
    <dbPr connection="Provider=Microsoft.Mashup.OleDb.1;Data Source=$Workbook$;Location=01_loja_fitas (2);Extended Properties=&quot;&quot;" command="SELECT * FROM [01_loja_fitas (2)]"/>
  </connection>
  <connection id="3" xr16:uid="{CC234A5A-005E-4889-8572-E45B20383927}" keepAlive="1" name="Consulta - 01_loja_fitas (3)" description="Conexão com a consulta '01_loja_fitas (3)' na pasta de trabalho." type="5" refreshedVersion="6" background="1" saveData="1">
    <dbPr connection="Provider=Microsoft.Mashup.OleDb.1;Data Source=$Workbook$;Location=01_loja_fitas (3);Extended Properties=&quot;&quot;" command="SELECT * FROM [01_loja_fitas (3)]"/>
  </connection>
</connections>
</file>

<file path=xl/sharedStrings.xml><?xml version="1.0" encoding="utf-8"?>
<sst xmlns="http://schemas.openxmlformats.org/spreadsheetml/2006/main" count="489" uniqueCount="232">
  <si>
    <t>Preço</t>
  </si>
  <si>
    <t>Cerveja</t>
  </si>
  <si>
    <t>Refrigerante</t>
  </si>
  <si>
    <t>Data</t>
  </si>
  <si>
    <t>Dia 01</t>
  </si>
  <si>
    <t>Dia 02</t>
  </si>
  <si>
    <t>Dia 03</t>
  </si>
  <si>
    <t>Dia 04</t>
  </si>
  <si>
    <t>Dia 05</t>
  </si>
  <si>
    <t>Dia 06</t>
  </si>
  <si>
    <t>Dia 07</t>
  </si>
  <si>
    <t>Dia 08</t>
  </si>
  <si>
    <t>Dia 09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</si>
  <si>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</si>
  <si>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</si>
  <si>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</si>
  <si>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</si>
  <si>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</si>
  <si>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</si>
  <si>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</si>
  <si>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</si>
  <si>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</si>
  <si>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</si>
  <si>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</si>
  <si>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</si>
  <si>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</si>
  <si>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</si>
  <si>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</si>
  <si>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</si>
  <si>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</si>
  <si>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</si>
  <si>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</si>
  <si>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</si>
  <si>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</si>
  <si>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</si>
  <si>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Dia 32</t>
  </si>
  <si>
    <t>Dia 33</t>
  </si>
  <si>
    <t>Dia 34</t>
  </si>
  <si>
    <t>Dia 35</t>
  </si>
  <si>
    <t>Dia 36</t>
  </si>
  <si>
    <t>Dia 37</t>
  </si>
  <si>
    <t>Dia 38</t>
  </si>
  <si>
    <t>Dia 39</t>
  </si>
  <si>
    <t>Dia 40</t>
  </si>
  <si>
    <t>Dia 41</t>
  </si>
  <si>
    <t>Dia 42</t>
  </si>
  <si>
    <t>Dia 43</t>
  </si>
  <si>
    <t>Dia 44</t>
  </si>
  <si>
    <t>Dia 45</t>
  </si>
  <si>
    <t>Dia 46</t>
  </si>
  <si>
    <t>Dia 47</t>
  </si>
  <si>
    <t>Dia 48</t>
  </si>
  <si>
    <t>Dia 49</t>
  </si>
  <si>
    <t>Dia 50</t>
  </si>
  <si>
    <t>Dia 51</t>
  </si>
  <si>
    <t>Dia 52</t>
  </si>
  <si>
    <t>Dia 53</t>
  </si>
  <si>
    <t>Dia 54</t>
  </si>
  <si>
    <t>Dia 55</t>
  </si>
  <si>
    <t>Dia 56</t>
  </si>
  <si>
    <t>Dia 57</t>
  </si>
  <si>
    <t>Dia 58</t>
  </si>
  <si>
    <t>Dia 59</t>
  </si>
  <si>
    <t>Dia 60</t>
  </si>
  <si>
    <t>Dia 61</t>
  </si>
  <si>
    <t>Dia 62</t>
  </si>
  <si>
    <t>Dia 63</t>
  </si>
  <si>
    <t>Dia 64</t>
  </si>
  <si>
    <t>Dia 65</t>
  </si>
  <si>
    <t>Dia 66</t>
  </si>
  <si>
    <t>Dia 67</t>
  </si>
  <si>
    <t>Dia 68</t>
  </si>
  <si>
    <t>Dia 69</t>
  </si>
  <si>
    <t>Dia 70</t>
  </si>
  <si>
    <t>Dia 71</t>
  </si>
  <si>
    <t>Dia 72</t>
  </si>
  <si>
    <t>Dia 73</t>
  </si>
  <si>
    <t>Dia 74</t>
  </si>
  <si>
    <t>Dia 75</t>
  </si>
  <si>
    <t>Dia 76</t>
  </si>
  <si>
    <t>Dia 77</t>
  </si>
  <si>
    <t>Dia 78</t>
  </si>
  <si>
    <t>Dia 79</t>
  </si>
  <si>
    <t>Dia 80</t>
  </si>
  <si>
    <t>Dia 81</t>
  </si>
  <si>
    <t>Dia 82</t>
  </si>
  <si>
    <t>Dia 83</t>
  </si>
  <si>
    <t>Dia 84</t>
  </si>
  <si>
    <t>Dia 85</t>
  </si>
  <si>
    <t>Dia 86</t>
  </si>
  <si>
    <t>Dia 87</t>
  </si>
  <si>
    <t>Dia 88</t>
  </si>
  <si>
    <t>Dia 89</t>
  </si>
  <si>
    <t>Dia 90</t>
  </si>
  <si>
    <t>Dia 91</t>
  </si>
  <si>
    <t>Dia 92</t>
  </si>
  <si>
    <t>Dia 93</t>
  </si>
  <si>
    <t>Dia 94</t>
  </si>
  <si>
    <t>Dia 95</t>
  </si>
  <si>
    <t>Dia 96</t>
  </si>
  <si>
    <t>Dia 97</t>
  </si>
  <si>
    <t>Dia 98</t>
  </si>
  <si>
    <t>Dia 99</t>
  </si>
  <si>
    <t>Dia 100</t>
  </si>
  <si>
    <t>Dia 101</t>
  </si>
  <si>
    <t>Dia 102</t>
  </si>
  <si>
    <t>Dia 103</t>
  </si>
  <si>
    <t>Dia 104</t>
  </si>
  <si>
    <t>Dia 105</t>
  </si>
  <si>
    <t>Dia 106</t>
  </si>
  <si>
    <t>Dia 107</t>
  </si>
  <si>
    <t>Dia 108</t>
  </si>
  <si>
    <t>Dia 109</t>
  </si>
  <si>
    <t>Dia 110</t>
  </si>
  <si>
    <t>Dia 111</t>
  </si>
  <si>
    <t>Dia 112</t>
  </si>
  <si>
    <t>Dia 113</t>
  </si>
  <si>
    <t>Dia 114</t>
  </si>
  <si>
    <t>Dia 115</t>
  </si>
  <si>
    <t>Dia 116</t>
  </si>
  <si>
    <t>Dia 117</t>
  </si>
  <si>
    <t>Dia 118</t>
  </si>
  <si>
    <t>Dia 119</t>
  </si>
  <si>
    <t>Dia 120</t>
  </si>
  <si>
    <t>Dia 121</t>
  </si>
  <si>
    <t>Dia 122</t>
  </si>
  <si>
    <t>Dia 123</t>
  </si>
  <si>
    <t>Dia 124</t>
  </si>
  <si>
    <t>Dia 125</t>
  </si>
  <si>
    <t>Dia 126</t>
  </si>
  <si>
    <t>Dia 127</t>
  </si>
  <si>
    <t>Dia 128</t>
  </si>
  <si>
    <t>Dia 129</t>
  </si>
  <si>
    <t>Dia 130</t>
  </si>
  <si>
    <t>Dia 131</t>
  </si>
  <si>
    <t>Dia 132</t>
  </si>
  <si>
    <t>Dia 133</t>
  </si>
  <si>
    <t>Dia 134</t>
  </si>
  <si>
    <t>Dia 135</t>
  </si>
  <si>
    <t>Dia 136</t>
  </si>
  <si>
    <t>Dia 137</t>
  </si>
  <si>
    <t>Dia 138</t>
  </si>
  <si>
    <t>Dia 139</t>
  </si>
  <si>
    <t>Dia 140</t>
  </si>
  <si>
    <t>Dia 141</t>
  </si>
  <si>
    <t>Dia 142</t>
  </si>
  <si>
    <t>Dia 143</t>
  </si>
  <si>
    <t>Dia 144</t>
  </si>
  <si>
    <t>Dia 145</t>
  </si>
  <si>
    <t>Dia 146</t>
  </si>
  <si>
    <t>Dia 147</t>
  </si>
  <si>
    <t>Dia 148</t>
  </si>
  <si>
    <t>Dia 149</t>
  </si>
  <si>
    <t>Dia 150</t>
  </si>
  <si>
    <t>Dia 151</t>
  </si>
  <si>
    <t>Dia 152</t>
  </si>
  <si>
    <t>Dia 153</t>
  </si>
  <si>
    <t>Dia 154</t>
  </si>
  <si>
    <t>Dia 155</t>
  </si>
  <si>
    <t>Dia 156</t>
  </si>
  <si>
    <t>Dia 157</t>
  </si>
  <si>
    <t>Dia 158</t>
  </si>
  <si>
    <t>Dia 159</t>
  </si>
  <si>
    <t>Dia 160</t>
  </si>
  <si>
    <t>Dia 161</t>
  </si>
  <si>
    <t>Dia 162</t>
  </si>
  <si>
    <t>Dia 163</t>
  </si>
  <si>
    <t>Dia 164</t>
  </si>
  <si>
    <t>Dia 165</t>
  </si>
  <si>
    <t>Dia 166</t>
  </si>
  <si>
    <t>Dia 167</t>
  </si>
  <si>
    <t>Dia 168</t>
  </si>
  <si>
    <t>Dia 169</t>
  </si>
  <si>
    <t>Dia 170</t>
  </si>
  <si>
    <t>Dia 171</t>
  </si>
  <si>
    <t>Dia 172</t>
  </si>
  <si>
    <t>Dia 173</t>
  </si>
  <si>
    <t>Dia 174</t>
  </si>
  <si>
    <t>Dia 175</t>
  </si>
  <si>
    <t>Dia 176</t>
  </si>
  <si>
    <t>Dia 177</t>
  </si>
  <si>
    <t>Dia 178</t>
  </si>
  <si>
    <t>Dia 179</t>
  </si>
  <si>
    <t>Dia 180</t>
  </si>
  <si>
    <t>Dia 181</t>
  </si>
  <si>
    <t>Dia 182</t>
  </si>
  <si>
    <t>Dia 183</t>
  </si>
  <si>
    <t>Dia 184</t>
  </si>
  <si>
    <t>Dia 185</t>
  </si>
  <si>
    <t>Dia 186</t>
  </si>
  <si>
    <t>Vendas</t>
  </si>
  <si>
    <t>Tigela</t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</si>
  <si>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  <scheme val="minor"/>
      </rPr>
      <t xml:space="preserve"> =</t>
    </r>
  </si>
  <si>
    <r>
      <t>β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</si>
  <si>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Coeficientes da Eq.:</t>
  </si>
  <si>
    <t>r =</t>
  </si>
  <si>
    <t>r² =</t>
  </si>
  <si>
    <t>Coeficientes r² e r:</t>
  </si>
  <si>
    <t>E(x)</t>
  </si>
  <si>
    <t>Previsão</t>
  </si>
  <si>
    <t>Vendas(Y) =</t>
  </si>
  <si>
    <t>Erro</t>
  </si>
  <si>
    <t>Erro Padrão =</t>
  </si>
  <si>
    <t>Ajuste do Modelo</t>
  </si>
  <si>
    <t>Modelos</t>
  </si>
  <si>
    <t>X</t>
  </si>
  <si>
    <t>Y</t>
  </si>
  <si>
    <t>Modelo 01</t>
  </si>
  <si>
    <t>Modelo 02</t>
  </si>
  <si>
    <t>Modelo 03</t>
  </si>
  <si>
    <t>Modelo 04</t>
  </si>
  <si>
    <t>Modelo 05</t>
  </si>
  <si>
    <t>Processo</t>
  </si>
  <si>
    <t>A. Diagrama de dispersão</t>
  </si>
  <si>
    <t>B. Coeficientes r e r²</t>
  </si>
  <si>
    <t>C. Coeficientes do Modelo</t>
  </si>
  <si>
    <t>D. E(x)</t>
  </si>
  <si>
    <t>E. Erro e erro padrão</t>
  </si>
  <si>
    <t>F. Previsão</t>
  </si>
  <si>
    <t>Preço/Tigela(X) =</t>
  </si>
  <si>
    <t>Tigela(X) =</t>
  </si>
  <si>
    <t>Modelo 2</t>
  </si>
  <si>
    <t>Modelo 4</t>
  </si>
  <si>
    <t>Resultados</t>
  </si>
  <si>
    <t>Metricas</t>
  </si>
  <si>
    <t>β0 =</t>
  </si>
  <si>
    <t>β1 =</t>
  </si>
  <si>
    <t>Preço (Tigela)</t>
  </si>
  <si>
    <t>Quantidade (Tigela)</t>
  </si>
  <si>
    <t>Valores estimados =</t>
  </si>
  <si>
    <t>Variação =</t>
  </si>
  <si>
    <t>Valores realizados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</si>
</sst>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* #,##0.00_-;\-&quot;R$&quot;* #,##0.00_-;_-&quot;R$&quot;* &quot;-&quot;??_-;_-@_-"/>
    <numFmt numFmtId="164" formatCode="0.0000"/>
    <numFmt numFmtId="165" formatCode="0.000"/>
    <numFmt numFmtId="166" formatCode="#,##0.00_ ;\-#,##0.00\ "/>
    <numFmt numFmtId="167" formatCode="#,##0_ ;\-#,##0\ "/>
    <numFmt numFmtId="168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5" fillId="17" borderId="0" applyNumberFormat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0" borderId="3" xfId="0" applyBorder="1"/>
    <xf numFmtId="0" fontId="1" fillId="4" borderId="0" xfId="2" applyAlignment="1">
      <alignment horizontal="center"/>
    </xf>
    <xf numFmtId="44" fontId="1" fillId="4" borderId="0" xfId="2" applyNumberFormat="1" applyAlignment="1">
      <alignment horizontal="center"/>
    </xf>
    <xf numFmtId="0" fontId="1" fillId="4" borderId="2" xfId="2" applyBorder="1" applyAlignment="1">
      <alignment horizontal="center"/>
    </xf>
    <xf numFmtId="44" fontId="1" fillId="4" borderId="2" xfId="2" applyNumberFormat="1" applyBorder="1" applyAlignment="1">
      <alignment horizontal="center"/>
    </xf>
    <xf numFmtId="0" fontId="4" fillId="3" borderId="2" xfId="1" applyFont="1" applyBorder="1" applyAlignment="1">
      <alignment horizontal="center" vertical="center"/>
    </xf>
    <xf numFmtId="0" fontId="4" fillId="3" borderId="0" xfId="1" applyFont="1" applyBorder="1" applyAlignment="1">
      <alignment vertical="center"/>
    </xf>
    <xf numFmtId="0" fontId="4" fillId="3" borderId="2" xfId="1" applyFont="1" applyBorder="1" applyAlignment="1">
      <alignment horizontal="center" vertical="top"/>
    </xf>
    <xf numFmtId="0" fontId="0" fillId="6" borderId="4" xfId="0" applyFill="1" applyBorder="1"/>
    <xf numFmtId="0" fontId="0" fillId="7" borderId="0" xfId="0" applyFill="1" applyAlignment="1">
      <alignment horizontal="right"/>
    </xf>
    <xf numFmtId="2" fontId="0" fillId="7" borderId="0" xfId="0" applyNumberFormat="1" applyFill="1"/>
    <xf numFmtId="0" fontId="0" fillId="7" borderId="5" xfId="0" applyFill="1" applyBorder="1" applyAlignment="1">
      <alignment horizontal="right"/>
    </xf>
    <xf numFmtId="164" fontId="0" fillId="7" borderId="5" xfId="0" applyNumberFormat="1" applyFill="1" applyBorder="1"/>
    <xf numFmtId="0" fontId="0" fillId="8" borderId="4" xfId="0" applyFill="1" applyBorder="1"/>
    <xf numFmtId="0" fontId="0" fillId="9" borderId="0" xfId="0" applyFill="1" applyAlignment="1">
      <alignment horizontal="right"/>
    </xf>
    <xf numFmtId="165" fontId="0" fillId="9" borderId="0" xfId="0" applyNumberFormat="1" applyFill="1" applyAlignment="1">
      <alignment horizontal="right"/>
    </xf>
    <xf numFmtId="0" fontId="0" fillId="9" borderId="5" xfId="0" applyFill="1" applyBorder="1" applyAlignment="1">
      <alignment horizontal="right"/>
    </xf>
    <xf numFmtId="165" fontId="0" fillId="9" borderId="5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0" xfId="0" applyFill="1" applyAlignment="1">
      <alignment horizontal="right"/>
    </xf>
    <xf numFmtId="44" fontId="0" fillId="11" borderId="0" xfId="3" applyFont="1" applyFill="1"/>
    <xf numFmtId="0" fontId="0" fillId="11" borderId="5" xfId="0" applyFill="1" applyBorder="1" applyAlignment="1">
      <alignment horizontal="right"/>
    </xf>
    <xf numFmtId="166" fontId="0" fillId="11" borderId="5" xfId="0" applyNumberFormat="1" applyFill="1" applyBorder="1" applyAlignment="1">
      <alignment horizontal="center"/>
    </xf>
    <xf numFmtId="0" fontId="0" fillId="4" borderId="0" xfId="2" applyFont="1" applyAlignment="1">
      <alignment horizontal="center"/>
    </xf>
    <xf numFmtId="0" fontId="4" fillId="10" borderId="2" xfId="1" applyFont="1" applyFill="1" applyBorder="1" applyAlignment="1">
      <alignment horizontal="center" vertical="center"/>
    </xf>
    <xf numFmtId="166" fontId="0" fillId="11" borderId="0" xfId="0" applyNumberFormat="1" applyFill="1" applyAlignment="1">
      <alignment horizontal="center"/>
    </xf>
    <xf numFmtId="166" fontId="0" fillId="11" borderId="2" xfId="0" applyNumberFormat="1" applyFill="1" applyBorder="1" applyAlignment="1">
      <alignment horizontal="center"/>
    </xf>
    <xf numFmtId="2" fontId="5" fillId="12" borderId="4" xfId="4" applyNumberFormat="1" applyFill="1" applyBorder="1" applyAlignment="1">
      <alignment horizontal="left"/>
    </xf>
    <xf numFmtId="0" fontId="9" fillId="10" borderId="6" xfId="0" applyFont="1" applyFill="1" applyBorder="1" applyAlignment="1">
      <alignment horizontal="center"/>
    </xf>
    <xf numFmtId="0" fontId="0" fillId="10" borderId="0" xfId="0" applyFill="1"/>
    <xf numFmtId="0" fontId="2" fillId="14" borderId="4" xfId="0" applyFont="1" applyFill="1" applyBorder="1" applyAlignment="1">
      <alignment horizontal="center"/>
    </xf>
    <xf numFmtId="0" fontId="0" fillId="10" borderId="5" xfId="0" applyFill="1" applyBorder="1"/>
    <xf numFmtId="0" fontId="2" fillId="10" borderId="0" xfId="0" applyFont="1" applyFill="1"/>
    <xf numFmtId="0" fontId="2" fillId="10" borderId="5" xfId="0" applyFont="1" applyFill="1" applyBorder="1"/>
    <xf numFmtId="0" fontId="5" fillId="12" borderId="4" xfId="4" applyFill="1" applyBorder="1" applyAlignment="1">
      <alignment horizontal="right"/>
    </xf>
    <xf numFmtId="167" fontId="0" fillId="11" borderId="0" xfId="3" applyNumberFormat="1" applyFont="1" applyFill="1" applyAlignment="1">
      <alignment horizontal="center"/>
    </xf>
    <xf numFmtId="0" fontId="12" fillId="10" borderId="6" xfId="0" applyFont="1" applyFill="1" applyBorder="1" applyAlignment="1">
      <alignment horizontal="center"/>
    </xf>
    <xf numFmtId="0" fontId="1" fillId="8" borderId="0" xfId="5" applyFill="1" applyAlignment="1">
      <alignment horizontal="right"/>
    </xf>
    <xf numFmtId="2" fontId="1" fillId="8" borderId="0" xfId="5" applyNumberFormat="1" applyFill="1"/>
    <xf numFmtId="0" fontId="1" fillId="8" borderId="5" xfId="5" applyFill="1" applyBorder="1" applyAlignment="1">
      <alignment horizontal="right"/>
    </xf>
    <xf numFmtId="164" fontId="1" fillId="8" borderId="5" xfId="5" applyNumberFormat="1" applyFill="1" applyBorder="1"/>
    <xf numFmtId="0" fontId="1" fillId="9" borderId="0" xfId="6" applyFill="1" applyAlignment="1">
      <alignment horizontal="right"/>
    </xf>
    <xf numFmtId="165" fontId="1" fillId="9" borderId="0" xfId="6" applyNumberFormat="1" applyFill="1" applyAlignment="1">
      <alignment horizontal="right"/>
    </xf>
    <xf numFmtId="0" fontId="1" fillId="9" borderId="5" xfId="6" applyFill="1" applyBorder="1" applyAlignment="1">
      <alignment horizontal="right"/>
    </xf>
    <xf numFmtId="165" fontId="1" fillId="9" borderId="5" xfId="6" applyNumberFormat="1" applyFill="1" applyBorder="1" applyAlignment="1">
      <alignment horizontal="right"/>
    </xf>
    <xf numFmtId="0" fontId="2" fillId="20" borderId="5" xfId="0" applyFont="1" applyFill="1" applyBorder="1" applyAlignment="1">
      <alignment horizontal="right"/>
    </xf>
    <xf numFmtId="0" fontId="2" fillId="20" borderId="5" xfId="0" applyFont="1" applyFill="1" applyBorder="1" applyAlignment="1">
      <alignment horizontal="center"/>
    </xf>
    <xf numFmtId="0" fontId="0" fillId="11" borderId="0" xfId="0" applyFill="1" applyBorder="1" applyAlignment="1">
      <alignment vertical="center"/>
    </xf>
    <xf numFmtId="0" fontId="10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4" borderId="0" xfId="0" applyFill="1" applyBorder="1" applyAlignment="1">
      <alignment vertical="center"/>
    </xf>
    <xf numFmtId="2" fontId="0" fillId="13" borderId="0" xfId="0" applyNumberFormat="1" applyFill="1" applyBorder="1" applyAlignment="1">
      <alignment horizontal="center" vertical="center"/>
    </xf>
    <xf numFmtId="0" fontId="0" fillId="11" borderId="2" xfId="0" applyFill="1" applyBorder="1" applyAlignment="1">
      <alignment vertical="center"/>
    </xf>
    <xf numFmtId="168" fontId="10" fillId="11" borderId="2" xfId="0" applyNumberFormat="1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4" fillId="3" borderId="6" xfId="1" applyFont="1" applyBorder="1" applyAlignment="1">
      <alignment horizontal="center"/>
    </xf>
    <xf numFmtId="0" fontId="4" fillId="10" borderId="6" xfId="1" applyFont="1" applyFill="1" applyBorder="1" applyAlignment="1">
      <alignment horizontal="center" vertical="center"/>
    </xf>
    <xf numFmtId="0" fontId="11" fillId="19" borderId="7" xfId="7" applyFont="1" applyFill="1" applyBorder="1" applyAlignment="1">
      <alignment horizontal="center"/>
    </xf>
    <xf numFmtId="0" fontId="5" fillId="18" borderId="4" xfId="7" applyFill="1" applyBorder="1" applyAlignment="1">
      <alignment horizontal="right"/>
    </xf>
    <xf numFmtId="2" fontId="5" fillId="18" borderId="4" xfId="7" applyNumberFormat="1" applyFill="1" applyBorder="1" applyAlignment="1">
      <alignment horizontal="right"/>
    </xf>
    <xf numFmtId="0" fontId="2" fillId="14" borderId="0" xfId="0" applyFont="1" applyFill="1" applyAlignment="1">
      <alignment horizontal="right"/>
    </xf>
    <xf numFmtId="0" fontId="2" fillId="14" borderId="2" xfId="0" applyFont="1" applyFill="1" applyBorder="1" applyAlignment="1">
      <alignment horizontal="right"/>
    </xf>
    <xf numFmtId="4" fontId="2" fillId="14" borderId="2" xfId="0" applyNumberFormat="1" applyFont="1" applyFill="1" applyBorder="1"/>
    <xf numFmtId="3" fontId="2" fillId="14" borderId="0" xfId="0" applyNumberFormat="1" applyFont="1" applyFill="1"/>
  </cellXfs>
  <cellStyles count="8">
    <cellStyle name="20% - Ênfase5" xfId="2" builtinId="46"/>
    <cellStyle name="40% - Ênfase5" xfId="5" builtinId="47"/>
    <cellStyle name="60% - Ênfase5" xfId="6" builtinId="48"/>
    <cellStyle name="Bom" xfId="1" builtinId="26"/>
    <cellStyle name="Ênfase1" xfId="4" builtinId="29"/>
    <cellStyle name="Ênfase6" xfId="7" builtinId="49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(refrigerante)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02'!$E$4:$G$4</c:f>
              <c:strCache>
                <c:ptCount val="1"/>
                <c:pt idx="0">
                  <c:v>Vendas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00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996500437445325E-2"/>
                  <c:y val="-0.252927967337416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 02'!$D$6:$D$135</c:f>
              <c:numCache>
                <c:formatCode>_("R$"* #,##0.00_);_("R$"* \(#,##0.00\);_("R$"* "-"??_);_(@_)</c:formatCode>
                <c:ptCount val="130"/>
                <c:pt idx="0">
                  <c:v>38.130000000000003</c:v>
                </c:pt>
                <c:pt idx="1">
                  <c:v>37.309999999999995</c:v>
                </c:pt>
                <c:pt idx="2">
                  <c:v>34.849999999999994</c:v>
                </c:pt>
                <c:pt idx="3">
                  <c:v>38.949999999999996</c:v>
                </c:pt>
                <c:pt idx="4">
                  <c:v>35.669999999999995</c:v>
                </c:pt>
                <c:pt idx="5">
                  <c:v>39.769999999999996</c:v>
                </c:pt>
                <c:pt idx="6">
                  <c:v>40.18</c:v>
                </c:pt>
                <c:pt idx="7">
                  <c:v>36.08</c:v>
                </c:pt>
                <c:pt idx="8">
                  <c:v>35.26</c:v>
                </c:pt>
                <c:pt idx="9">
                  <c:v>39.359999999999992</c:v>
                </c:pt>
                <c:pt idx="10">
                  <c:v>33.619999999999997</c:v>
                </c:pt>
                <c:pt idx="11">
                  <c:v>32.799999999999997</c:v>
                </c:pt>
                <c:pt idx="12">
                  <c:v>33.209999999999994</c:v>
                </c:pt>
                <c:pt idx="13">
                  <c:v>40.18</c:v>
                </c:pt>
                <c:pt idx="14">
                  <c:v>36.489999999999995</c:v>
                </c:pt>
                <c:pt idx="15">
                  <c:v>38.54</c:v>
                </c:pt>
                <c:pt idx="16">
                  <c:v>34.03</c:v>
                </c:pt>
                <c:pt idx="17">
                  <c:v>39.359999999999992</c:v>
                </c:pt>
                <c:pt idx="18">
                  <c:v>40.589999999999996</c:v>
                </c:pt>
                <c:pt idx="19">
                  <c:v>38.130000000000003</c:v>
                </c:pt>
                <c:pt idx="20">
                  <c:v>33.209999999999994</c:v>
                </c:pt>
                <c:pt idx="21">
                  <c:v>35.669999999999995</c:v>
                </c:pt>
                <c:pt idx="22">
                  <c:v>33.209999999999994</c:v>
                </c:pt>
                <c:pt idx="23">
                  <c:v>33.209999999999994</c:v>
                </c:pt>
                <c:pt idx="24">
                  <c:v>34.849999999999994</c:v>
                </c:pt>
                <c:pt idx="25">
                  <c:v>33.209999999999994</c:v>
                </c:pt>
                <c:pt idx="26">
                  <c:v>36.08</c:v>
                </c:pt>
                <c:pt idx="27">
                  <c:v>38.949999999999996</c:v>
                </c:pt>
                <c:pt idx="28">
                  <c:v>38.949999999999996</c:v>
                </c:pt>
                <c:pt idx="29">
                  <c:v>36.489999999999995</c:v>
                </c:pt>
                <c:pt idx="30">
                  <c:v>33.209999999999994</c:v>
                </c:pt>
                <c:pt idx="31">
                  <c:v>36.08</c:v>
                </c:pt>
                <c:pt idx="32">
                  <c:v>41</c:v>
                </c:pt>
                <c:pt idx="33">
                  <c:v>38.54</c:v>
                </c:pt>
                <c:pt idx="34">
                  <c:v>33.619999999999997</c:v>
                </c:pt>
                <c:pt idx="35">
                  <c:v>33.209999999999994</c:v>
                </c:pt>
                <c:pt idx="36">
                  <c:v>35.669999999999995</c:v>
                </c:pt>
                <c:pt idx="37">
                  <c:v>39.769999999999996</c:v>
                </c:pt>
                <c:pt idx="38">
                  <c:v>32.799999999999997</c:v>
                </c:pt>
                <c:pt idx="39">
                  <c:v>34.849999999999994</c:v>
                </c:pt>
                <c:pt idx="40">
                  <c:v>36.08</c:v>
                </c:pt>
                <c:pt idx="41">
                  <c:v>37.309999999999995</c:v>
                </c:pt>
                <c:pt idx="42">
                  <c:v>40.589999999999996</c:v>
                </c:pt>
                <c:pt idx="43">
                  <c:v>36.489999999999995</c:v>
                </c:pt>
                <c:pt idx="44">
                  <c:v>41</c:v>
                </c:pt>
                <c:pt idx="45">
                  <c:v>38.949999999999996</c:v>
                </c:pt>
                <c:pt idx="46">
                  <c:v>34.849999999999994</c:v>
                </c:pt>
                <c:pt idx="47">
                  <c:v>37.309999999999995</c:v>
                </c:pt>
                <c:pt idx="48">
                  <c:v>36.08</c:v>
                </c:pt>
                <c:pt idx="49">
                  <c:v>38.130000000000003</c:v>
                </c:pt>
                <c:pt idx="50">
                  <c:v>35.669999999999995</c:v>
                </c:pt>
                <c:pt idx="51">
                  <c:v>34.849999999999994</c:v>
                </c:pt>
                <c:pt idx="52">
                  <c:v>34.849999999999994</c:v>
                </c:pt>
                <c:pt idx="53">
                  <c:v>36.08</c:v>
                </c:pt>
                <c:pt idx="54">
                  <c:v>33.209999999999994</c:v>
                </c:pt>
                <c:pt idx="55">
                  <c:v>41</c:v>
                </c:pt>
                <c:pt idx="56">
                  <c:v>41</c:v>
                </c:pt>
                <c:pt idx="57">
                  <c:v>37.309999999999995</c:v>
                </c:pt>
                <c:pt idx="58">
                  <c:v>35.26</c:v>
                </c:pt>
                <c:pt idx="59">
                  <c:v>39.359999999999992</c:v>
                </c:pt>
                <c:pt idx="60">
                  <c:v>38.130000000000003</c:v>
                </c:pt>
                <c:pt idx="61">
                  <c:v>33.619999999999997</c:v>
                </c:pt>
                <c:pt idx="62">
                  <c:v>35.669999999999995</c:v>
                </c:pt>
                <c:pt idx="63">
                  <c:v>38.949999999999996</c:v>
                </c:pt>
                <c:pt idx="64">
                  <c:v>38.949999999999996</c:v>
                </c:pt>
                <c:pt idx="65">
                  <c:v>38.949999999999996</c:v>
                </c:pt>
                <c:pt idx="66">
                  <c:v>37.719999999999992</c:v>
                </c:pt>
                <c:pt idx="67">
                  <c:v>39.769999999999996</c:v>
                </c:pt>
                <c:pt idx="68">
                  <c:v>40.589999999999996</c:v>
                </c:pt>
                <c:pt idx="69">
                  <c:v>35.26</c:v>
                </c:pt>
                <c:pt idx="70">
                  <c:v>34.849999999999994</c:v>
                </c:pt>
                <c:pt idx="71">
                  <c:v>40.589999999999996</c:v>
                </c:pt>
                <c:pt idx="72">
                  <c:v>39.359999999999992</c:v>
                </c:pt>
                <c:pt idx="73">
                  <c:v>34.849999999999994</c:v>
                </c:pt>
                <c:pt idx="74">
                  <c:v>33.619999999999997</c:v>
                </c:pt>
                <c:pt idx="75">
                  <c:v>38.130000000000003</c:v>
                </c:pt>
                <c:pt idx="76">
                  <c:v>37.309999999999995</c:v>
                </c:pt>
                <c:pt idx="77">
                  <c:v>41</c:v>
                </c:pt>
                <c:pt idx="78">
                  <c:v>36.489999999999995</c:v>
                </c:pt>
                <c:pt idx="79">
                  <c:v>36.9</c:v>
                </c:pt>
                <c:pt idx="80">
                  <c:v>38.949999999999996</c:v>
                </c:pt>
                <c:pt idx="81">
                  <c:v>38.130000000000003</c:v>
                </c:pt>
                <c:pt idx="82">
                  <c:v>33.209999999999994</c:v>
                </c:pt>
                <c:pt idx="83">
                  <c:v>35.26</c:v>
                </c:pt>
                <c:pt idx="84">
                  <c:v>34.44</c:v>
                </c:pt>
                <c:pt idx="85">
                  <c:v>34.44</c:v>
                </c:pt>
                <c:pt idx="86">
                  <c:v>37.719999999999992</c:v>
                </c:pt>
                <c:pt idx="87">
                  <c:v>38.54</c:v>
                </c:pt>
                <c:pt idx="88">
                  <c:v>39.359999999999992</c:v>
                </c:pt>
                <c:pt idx="89">
                  <c:v>36.9</c:v>
                </c:pt>
                <c:pt idx="90">
                  <c:v>34.44</c:v>
                </c:pt>
                <c:pt idx="91">
                  <c:v>35.669999999999995</c:v>
                </c:pt>
                <c:pt idx="92">
                  <c:v>35.669999999999995</c:v>
                </c:pt>
                <c:pt idx="93">
                  <c:v>37.719999999999992</c:v>
                </c:pt>
                <c:pt idx="94">
                  <c:v>40.589999999999996</c:v>
                </c:pt>
                <c:pt idx="95">
                  <c:v>34.849999999999994</c:v>
                </c:pt>
                <c:pt idx="96">
                  <c:v>36.489999999999995</c:v>
                </c:pt>
                <c:pt idx="97">
                  <c:v>37.719999999999992</c:v>
                </c:pt>
                <c:pt idx="98">
                  <c:v>38.54</c:v>
                </c:pt>
                <c:pt idx="99">
                  <c:v>32.799999999999997</c:v>
                </c:pt>
                <c:pt idx="100">
                  <c:v>40.589999999999996</c:v>
                </c:pt>
                <c:pt idx="101">
                  <c:v>34.44</c:v>
                </c:pt>
                <c:pt idx="102">
                  <c:v>34.849999999999994</c:v>
                </c:pt>
                <c:pt idx="103">
                  <c:v>36.489999999999995</c:v>
                </c:pt>
                <c:pt idx="104">
                  <c:v>37.309999999999995</c:v>
                </c:pt>
                <c:pt idx="105">
                  <c:v>34.03</c:v>
                </c:pt>
                <c:pt idx="106">
                  <c:v>40.18</c:v>
                </c:pt>
                <c:pt idx="107">
                  <c:v>34.03</c:v>
                </c:pt>
                <c:pt idx="108">
                  <c:v>37.719999999999992</c:v>
                </c:pt>
                <c:pt idx="109">
                  <c:v>36.489999999999995</c:v>
                </c:pt>
                <c:pt idx="110">
                  <c:v>40.18</c:v>
                </c:pt>
                <c:pt idx="111">
                  <c:v>40.589999999999996</c:v>
                </c:pt>
                <c:pt idx="112">
                  <c:v>35.26</c:v>
                </c:pt>
                <c:pt idx="113">
                  <c:v>35.669999999999995</c:v>
                </c:pt>
                <c:pt idx="114">
                  <c:v>33.209999999999994</c:v>
                </c:pt>
                <c:pt idx="115">
                  <c:v>38.130000000000003</c:v>
                </c:pt>
                <c:pt idx="116">
                  <c:v>35.26</c:v>
                </c:pt>
                <c:pt idx="117">
                  <c:v>39.359999999999992</c:v>
                </c:pt>
                <c:pt idx="118">
                  <c:v>39.769999999999996</c:v>
                </c:pt>
                <c:pt idx="119">
                  <c:v>40.18</c:v>
                </c:pt>
                <c:pt idx="120">
                  <c:v>38.54</c:v>
                </c:pt>
                <c:pt idx="121">
                  <c:v>38.54</c:v>
                </c:pt>
                <c:pt idx="122">
                  <c:v>40.589999999999996</c:v>
                </c:pt>
                <c:pt idx="123">
                  <c:v>41</c:v>
                </c:pt>
                <c:pt idx="124">
                  <c:v>40.589999999999996</c:v>
                </c:pt>
                <c:pt idx="125">
                  <c:v>34.03</c:v>
                </c:pt>
                <c:pt idx="126">
                  <c:v>37.309999999999995</c:v>
                </c:pt>
                <c:pt idx="127">
                  <c:v>34.03</c:v>
                </c:pt>
                <c:pt idx="128">
                  <c:v>33.619999999999997</c:v>
                </c:pt>
                <c:pt idx="129">
                  <c:v>36.9</c:v>
                </c:pt>
              </c:numCache>
            </c:numRef>
          </c:xVal>
          <c:yVal>
            <c:numRef>
              <c:f>'Modelo 02'!$F$6:$F$135</c:f>
              <c:numCache>
                <c:formatCode>General</c:formatCode>
                <c:ptCount val="130"/>
                <c:pt idx="0">
                  <c:v>313</c:v>
                </c:pt>
                <c:pt idx="1">
                  <c:v>326</c:v>
                </c:pt>
                <c:pt idx="2">
                  <c:v>358</c:v>
                </c:pt>
                <c:pt idx="3">
                  <c:v>331</c:v>
                </c:pt>
                <c:pt idx="4">
                  <c:v>380</c:v>
                </c:pt>
                <c:pt idx="5">
                  <c:v>291</c:v>
                </c:pt>
                <c:pt idx="6">
                  <c:v>307</c:v>
                </c:pt>
                <c:pt idx="7">
                  <c:v>361</c:v>
                </c:pt>
                <c:pt idx="8">
                  <c:v>344</c:v>
                </c:pt>
                <c:pt idx="9">
                  <c:v>351</c:v>
                </c:pt>
                <c:pt idx="10">
                  <c:v>338</c:v>
                </c:pt>
                <c:pt idx="11">
                  <c:v>374</c:v>
                </c:pt>
                <c:pt idx="12">
                  <c:v>388</c:v>
                </c:pt>
                <c:pt idx="13">
                  <c:v>325</c:v>
                </c:pt>
                <c:pt idx="14">
                  <c:v>341</c:v>
                </c:pt>
                <c:pt idx="15">
                  <c:v>314</c:v>
                </c:pt>
                <c:pt idx="16">
                  <c:v>375</c:v>
                </c:pt>
                <c:pt idx="17">
                  <c:v>376</c:v>
                </c:pt>
                <c:pt idx="18">
                  <c:v>312</c:v>
                </c:pt>
                <c:pt idx="19">
                  <c:v>301</c:v>
                </c:pt>
                <c:pt idx="20">
                  <c:v>370</c:v>
                </c:pt>
                <c:pt idx="21">
                  <c:v>321</c:v>
                </c:pt>
                <c:pt idx="22">
                  <c:v>374</c:v>
                </c:pt>
                <c:pt idx="23">
                  <c:v>327</c:v>
                </c:pt>
                <c:pt idx="24">
                  <c:v>370</c:v>
                </c:pt>
                <c:pt idx="25">
                  <c:v>414</c:v>
                </c:pt>
                <c:pt idx="26">
                  <c:v>386</c:v>
                </c:pt>
                <c:pt idx="27">
                  <c:v>354</c:v>
                </c:pt>
                <c:pt idx="28">
                  <c:v>313</c:v>
                </c:pt>
                <c:pt idx="29">
                  <c:v>319</c:v>
                </c:pt>
                <c:pt idx="30">
                  <c:v>365</c:v>
                </c:pt>
                <c:pt idx="31">
                  <c:v>357</c:v>
                </c:pt>
                <c:pt idx="32">
                  <c:v>284</c:v>
                </c:pt>
                <c:pt idx="33">
                  <c:v>337</c:v>
                </c:pt>
                <c:pt idx="34">
                  <c:v>368</c:v>
                </c:pt>
                <c:pt idx="35">
                  <c:v>406</c:v>
                </c:pt>
                <c:pt idx="36">
                  <c:v>348</c:v>
                </c:pt>
                <c:pt idx="37">
                  <c:v>325</c:v>
                </c:pt>
                <c:pt idx="38">
                  <c:v>359</c:v>
                </c:pt>
                <c:pt idx="39">
                  <c:v>351</c:v>
                </c:pt>
                <c:pt idx="40">
                  <c:v>345</c:v>
                </c:pt>
                <c:pt idx="41">
                  <c:v>311</c:v>
                </c:pt>
                <c:pt idx="42">
                  <c:v>298</c:v>
                </c:pt>
                <c:pt idx="43">
                  <c:v>309</c:v>
                </c:pt>
                <c:pt idx="44">
                  <c:v>324</c:v>
                </c:pt>
                <c:pt idx="45">
                  <c:v>351</c:v>
                </c:pt>
                <c:pt idx="46">
                  <c:v>375</c:v>
                </c:pt>
                <c:pt idx="47">
                  <c:v>335</c:v>
                </c:pt>
                <c:pt idx="48">
                  <c:v>346</c:v>
                </c:pt>
                <c:pt idx="49">
                  <c:v>340</c:v>
                </c:pt>
                <c:pt idx="50">
                  <c:v>369</c:v>
                </c:pt>
                <c:pt idx="51">
                  <c:v>369</c:v>
                </c:pt>
                <c:pt idx="52">
                  <c:v>364</c:v>
                </c:pt>
                <c:pt idx="53">
                  <c:v>350</c:v>
                </c:pt>
                <c:pt idx="54">
                  <c:v>338</c:v>
                </c:pt>
                <c:pt idx="55">
                  <c:v>289</c:v>
                </c:pt>
                <c:pt idx="56">
                  <c:v>311</c:v>
                </c:pt>
                <c:pt idx="57">
                  <c:v>327</c:v>
                </c:pt>
                <c:pt idx="58">
                  <c:v>338</c:v>
                </c:pt>
                <c:pt idx="59">
                  <c:v>332</c:v>
                </c:pt>
                <c:pt idx="60">
                  <c:v>334</c:v>
                </c:pt>
                <c:pt idx="61">
                  <c:v>384</c:v>
                </c:pt>
                <c:pt idx="62">
                  <c:v>331</c:v>
                </c:pt>
                <c:pt idx="63">
                  <c:v>296</c:v>
                </c:pt>
                <c:pt idx="64">
                  <c:v>350</c:v>
                </c:pt>
                <c:pt idx="65">
                  <c:v>354</c:v>
                </c:pt>
                <c:pt idx="66">
                  <c:v>356</c:v>
                </c:pt>
                <c:pt idx="67">
                  <c:v>326</c:v>
                </c:pt>
                <c:pt idx="68">
                  <c:v>319</c:v>
                </c:pt>
                <c:pt idx="69">
                  <c:v>336</c:v>
                </c:pt>
                <c:pt idx="70">
                  <c:v>336</c:v>
                </c:pt>
                <c:pt idx="71">
                  <c:v>317</c:v>
                </c:pt>
                <c:pt idx="72">
                  <c:v>353</c:v>
                </c:pt>
                <c:pt idx="73">
                  <c:v>320</c:v>
                </c:pt>
                <c:pt idx="74">
                  <c:v>331</c:v>
                </c:pt>
                <c:pt idx="75">
                  <c:v>362</c:v>
                </c:pt>
                <c:pt idx="76">
                  <c:v>312</c:v>
                </c:pt>
                <c:pt idx="77">
                  <c:v>336</c:v>
                </c:pt>
                <c:pt idx="78">
                  <c:v>371</c:v>
                </c:pt>
                <c:pt idx="79">
                  <c:v>367</c:v>
                </c:pt>
                <c:pt idx="80">
                  <c:v>332</c:v>
                </c:pt>
                <c:pt idx="81">
                  <c:v>328</c:v>
                </c:pt>
                <c:pt idx="82">
                  <c:v>354</c:v>
                </c:pt>
                <c:pt idx="83">
                  <c:v>338</c:v>
                </c:pt>
                <c:pt idx="84">
                  <c:v>349</c:v>
                </c:pt>
                <c:pt idx="85">
                  <c:v>355</c:v>
                </c:pt>
                <c:pt idx="86">
                  <c:v>341</c:v>
                </c:pt>
                <c:pt idx="87">
                  <c:v>326</c:v>
                </c:pt>
                <c:pt idx="88">
                  <c:v>353</c:v>
                </c:pt>
                <c:pt idx="89">
                  <c:v>323</c:v>
                </c:pt>
                <c:pt idx="90">
                  <c:v>382</c:v>
                </c:pt>
                <c:pt idx="91">
                  <c:v>343</c:v>
                </c:pt>
                <c:pt idx="92">
                  <c:v>335</c:v>
                </c:pt>
                <c:pt idx="93">
                  <c:v>339</c:v>
                </c:pt>
                <c:pt idx="94">
                  <c:v>338</c:v>
                </c:pt>
                <c:pt idx="95">
                  <c:v>349</c:v>
                </c:pt>
                <c:pt idx="96">
                  <c:v>379</c:v>
                </c:pt>
                <c:pt idx="97">
                  <c:v>331</c:v>
                </c:pt>
                <c:pt idx="98">
                  <c:v>328</c:v>
                </c:pt>
                <c:pt idx="99">
                  <c:v>342</c:v>
                </c:pt>
                <c:pt idx="100">
                  <c:v>349</c:v>
                </c:pt>
                <c:pt idx="101">
                  <c:v>363</c:v>
                </c:pt>
                <c:pt idx="102">
                  <c:v>390</c:v>
                </c:pt>
                <c:pt idx="103">
                  <c:v>364</c:v>
                </c:pt>
                <c:pt idx="104">
                  <c:v>371</c:v>
                </c:pt>
                <c:pt idx="105">
                  <c:v>390</c:v>
                </c:pt>
                <c:pt idx="106">
                  <c:v>364</c:v>
                </c:pt>
                <c:pt idx="107">
                  <c:v>337</c:v>
                </c:pt>
                <c:pt idx="108">
                  <c:v>353</c:v>
                </c:pt>
                <c:pt idx="109">
                  <c:v>329</c:v>
                </c:pt>
                <c:pt idx="110">
                  <c:v>285</c:v>
                </c:pt>
                <c:pt idx="111">
                  <c:v>343</c:v>
                </c:pt>
                <c:pt idx="112">
                  <c:v>332</c:v>
                </c:pt>
                <c:pt idx="113">
                  <c:v>379</c:v>
                </c:pt>
                <c:pt idx="114">
                  <c:v>360</c:v>
                </c:pt>
                <c:pt idx="115">
                  <c:v>330</c:v>
                </c:pt>
                <c:pt idx="116">
                  <c:v>332</c:v>
                </c:pt>
                <c:pt idx="117">
                  <c:v>298</c:v>
                </c:pt>
                <c:pt idx="118">
                  <c:v>303</c:v>
                </c:pt>
                <c:pt idx="119">
                  <c:v>326</c:v>
                </c:pt>
                <c:pt idx="120">
                  <c:v>305</c:v>
                </c:pt>
                <c:pt idx="121">
                  <c:v>348</c:v>
                </c:pt>
                <c:pt idx="122">
                  <c:v>333</c:v>
                </c:pt>
                <c:pt idx="123">
                  <c:v>315</c:v>
                </c:pt>
                <c:pt idx="124">
                  <c:v>346</c:v>
                </c:pt>
                <c:pt idx="125">
                  <c:v>345</c:v>
                </c:pt>
                <c:pt idx="126">
                  <c:v>373</c:v>
                </c:pt>
                <c:pt idx="127">
                  <c:v>356</c:v>
                </c:pt>
                <c:pt idx="128">
                  <c:v>344</c:v>
                </c:pt>
                <c:pt idx="129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1-417B-9A5B-B1FFDF64C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496399"/>
        <c:axId val="1904158127"/>
      </c:scatterChart>
      <c:valAx>
        <c:axId val="4984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Preço (tigela)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4158127"/>
        <c:crosses val="autoZero"/>
        <c:crossBetween val="midCat"/>
      </c:valAx>
      <c:valAx>
        <c:axId val="19041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(refrigerante)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49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Estimativa de vendas (refrigerante)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'Modelo 02'!$F$5</c:f>
              <c:strCache>
                <c:ptCount val="1"/>
                <c:pt idx="0">
                  <c:v>Refrigerante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'Modelo 02'!$F$6:$F$191</c:f>
              <c:numCache>
                <c:formatCode>General</c:formatCode>
                <c:ptCount val="186"/>
                <c:pt idx="0">
                  <c:v>313</c:v>
                </c:pt>
                <c:pt idx="1">
                  <c:v>326</c:v>
                </c:pt>
                <c:pt idx="2">
                  <c:v>358</c:v>
                </c:pt>
                <c:pt idx="3">
                  <c:v>331</c:v>
                </c:pt>
                <c:pt idx="4">
                  <c:v>380</c:v>
                </c:pt>
                <c:pt idx="5">
                  <c:v>291</c:v>
                </c:pt>
                <c:pt idx="6">
                  <c:v>307</c:v>
                </c:pt>
                <c:pt idx="7">
                  <c:v>361</c:v>
                </c:pt>
                <c:pt idx="8">
                  <c:v>344</c:v>
                </c:pt>
                <c:pt idx="9">
                  <c:v>351</c:v>
                </c:pt>
                <c:pt idx="10">
                  <c:v>338</c:v>
                </c:pt>
                <c:pt idx="11">
                  <c:v>374</c:v>
                </c:pt>
                <c:pt idx="12">
                  <c:v>388</c:v>
                </c:pt>
                <c:pt idx="13">
                  <c:v>325</c:v>
                </c:pt>
                <c:pt idx="14">
                  <c:v>341</c:v>
                </c:pt>
                <c:pt idx="15">
                  <c:v>314</c:v>
                </c:pt>
                <c:pt idx="16">
                  <c:v>375</c:v>
                </c:pt>
                <c:pt idx="17">
                  <c:v>376</c:v>
                </c:pt>
                <c:pt idx="18">
                  <c:v>312</c:v>
                </c:pt>
                <c:pt idx="19">
                  <c:v>301</c:v>
                </c:pt>
                <c:pt idx="20">
                  <c:v>370</c:v>
                </c:pt>
                <c:pt idx="21">
                  <c:v>321</c:v>
                </c:pt>
                <c:pt idx="22">
                  <c:v>374</c:v>
                </c:pt>
                <c:pt idx="23">
                  <c:v>327</c:v>
                </c:pt>
                <c:pt idx="24">
                  <c:v>370</c:v>
                </c:pt>
                <c:pt idx="25">
                  <c:v>414</c:v>
                </c:pt>
                <c:pt idx="26">
                  <c:v>386</c:v>
                </c:pt>
                <c:pt idx="27">
                  <c:v>354</c:v>
                </c:pt>
                <c:pt idx="28">
                  <c:v>313</c:v>
                </c:pt>
                <c:pt idx="29">
                  <c:v>319</c:v>
                </c:pt>
                <c:pt idx="30">
                  <c:v>365</c:v>
                </c:pt>
                <c:pt idx="31">
                  <c:v>357</c:v>
                </c:pt>
                <c:pt idx="32">
                  <c:v>284</c:v>
                </c:pt>
                <c:pt idx="33">
                  <c:v>337</c:v>
                </c:pt>
                <c:pt idx="34">
                  <c:v>368</c:v>
                </c:pt>
                <c:pt idx="35">
                  <c:v>406</c:v>
                </c:pt>
                <c:pt idx="36">
                  <c:v>348</c:v>
                </c:pt>
                <c:pt idx="37">
                  <c:v>325</c:v>
                </c:pt>
                <c:pt idx="38">
                  <c:v>359</c:v>
                </c:pt>
                <c:pt idx="39">
                  <c:v>351</c:v>
                </c:pt>
                <c:pt idx="40">
                  <c:v>345</c:v>
                </c:pt>
                <c:pt idx="41">
                  <c:v>311</c:v>
                </c:pt>
                <c:pt idx="42">
                  <c:v>298</c:v>
                </c:pt>
                <c:pt idx="43">
                  <c:v>309</c:v>
                </c:pt>
                <c:pt idx="44">
                  <c:v>324</c:v>
                </c:pt>
                <c:pt idx="45">
                  <c:v>351</c:v>
                </c:pt>
                <c:pt idx="46">
                  <c:v>375</c:v>
                </c:pt>
                <c:pt idx="47">
                  <c:v>335</c:v>
                </c:pt>
                <c:pt idx="48">
                  <c:v>346</c:v>
                </c:pt>
                <c:pt idx="49">
                  <c:v>340</c:v>
                </c:pt>
                <c:pt idx="50">
                  <c:v>369</c:v>
                </c:pt>
                <c:pt idx="51">
                  <c:v>369</c:v>
                </c:pt>
                <c:pt idx="52">
                  <c:v>364</c:v>
                </c:pt>
                <c:pt idx="53">
                  <c:v>350</c:v>
                </c:pt>
                <c:pt idx="54">
                  <c:v>338</c:v>
                </c:pt>
                <c:pt idx="55">
                  <c:v>289</c:v>
                </c:pt>
                <c:pt idx="56">
                  <c:v>311</c:v>
                </c:pt>
                <c:pt idx="57">
                  <c:v>327</c:v>
                </c:pt>
                <c:pt idx="58">
                  <c:v>338</c:v>
                </c:pt>
                <c:pt idx="59">
                  <c:v>332</c:v>
                </c:pt>
                <c:pt idx="60">
                  <c:v>334</c:v>
                </c:pt>
                <c:pt idx="61">
                  <c:v>384</c:v>
                </c:pt>
                <c:pt idx="62">
                  <c:v>331</c:v>
                </c:pt>
                <c:pt idx="63">
                  <c:v>296</c:v>
                </c:pt>
                <c:pt idx="64">
                  <c:v>350</c:v>
                </c:pt>
                <c:pt idx="65">
                  <c:v>354</c:v>
                </c:pt>
                <c:pt idx="66">
                  <c:v>356</c:v>
                </c:pt>
                <c:pt idx="67">
                  <c:v>326</c:v>
                </c:pt>
                <c:pt idx="68">
                  <c:v>319</c:v>
                </c:pt>
                <c:pt idx="69">
                  <c:v>336</c:v>
                </c:pt>
                <c:pt idx="70">
                  <c:v>336</c:v>
                </c:pt>
                <c:pt idx="71">
                  <c:v>317</c:v>
                </c:pt>
                <c:pt idx="72">
                  <c:v>353</c:v>
                </c:pt>
                <c:pt idx="73">
                  <c:v>320</c:v>
                </c:pt>
                <c:pt idx="74">
                  <c:v>331</c:v>
                </c:pt>
                <c:pt idx="75">
                  <c:v>362</c:v>
                </c:pt>
                <c:pt idx="76">
                  <c:v>312</c:v>
                </c:pt>
                <c:pt idx="77">
                  <c:v>336</c:v>
                </c:pt>
                <c:pt idx="78">
                  <c:v>371</c:v>
                </c:pt>
                <c:pt idx="79">
                  <c:v>367</c:v>
                </c:pt>
                <c:pt idx="80">
                  <c:v>332</c:v>
                </c:pt>
                <c:pt idx="81">
                  <c:v>328</c:v>
                </c:pt>
                <c:pt idx="82">
                  <c:v>354</c:v>
                </c:pt>
                <c:pt idx="83">
                  <c:v>338</c:v>
                </c:pt>
                <c:pt idx="84">
                  <c:v>349</c:v>
                </c:pt>
                <c:pt idx="85">
                  <c:v>355</c:v>
                </c:pt>
                <c:pt idx="86">
                  <c:v>341</c:v>
                </c:pt>
                <c:pt idx="87">
                  <c:v>326</c:v>
                </c:pt>
                <c:pt idx="88">
                  <c:v>353</c:v>
                </c:pt>
                <c:pt idx="89">
                  <c:v>323</c:v>
                </c:pt>
                <c:pt idx="90">
                  <c:v>382</c:v>
                </c:pt>
                <c:pt idx="91">
                  <c:v>343</c:v>
                </c:pt>
                <c:pt idx="92">
                  <c:v>335</c:v>
                </c:pt>
                <c:pt idx="93">
                  <c:v>339</c:v>
                </c:pt>
                <c:pt idx="94">
                  <c:v>338</c:v>
                </c:pt>
                <c:pt idx="95">
                  <c:v>349</c:v>
                </c:pt>
                <c:pt idx="96">
                  <c:v>379</c:v>
                </c:pt>
                <c:pt idx="97">
                  <c:v>331</c:v>
                </c:pt>
                <c:pt idx="98">
                  <c:v>328</c:v>
                </c:pt>
                <c:pt idx="99">
                  <c:v>342</c:v>
                </c:pt>
                <c:pt idx="100">
                  <c:v>349</c:v>
                </c:pt>
                <c:pt idx="101">
                  <c:v>363</c:v>
                </c:pt>
                <c:pt idx="102">
                  <c:v>390</c:v>
                </c:pt>
                <c:pt idx="103">
                  <c:v>364</c:v>
                </c:pt>
                <c:pt idx="104">
                  <c:v>371</c:v>
                </c:pt>
                <c:pt idx="105">
                  <c:v>390</c:v>
                </c:pt>
                <c:pt idx="106">
                  <c:v>364</c:v>
                </c:pt>
                <c:pt idx="107">
                  <c:v>337</c:v>
                </c:pt>
                <c:pt idx="108">
                  <c:v>353</c:v>
                </c:pt>
                <c:pt idx="109">
                  <c:v>329</c:v>
                </c:pt>
                <c:pt idx="110">
                  <c:v>285</c:v>
                </c:pt>
                <c:pt idx="111">
                  <c:v>343</c:v>
                </c:pt>
                <c:pt idx="112">
                  <c:v>332</c:v>
                </c:pt>
                <c:pt idx="113">
                  <c:v>379</c:v>
                </c:pt>
                <c:pt idx="114">
                  <c:v>360</c:v>
                </c:pt>
                <c:pt idx="115">
                  <c:v>330</c:v>
                </c:pt>
                <c:pt idx="116">
                  <c:v>332</c:v>
                </c:pt>
                <c:pt idx="117">
                  <c:v>298</c:v>
                </c:pt>
                <c:pt idx="118">
                  <c:v>303</c:v>
                </c:pt>
                <c:pt idx="119">
                  <c:v>326</c:v>
                </c:pt>
                <c:pt idx="120">
                  <c:v>305</c:v>
                </c:pt>
                <c:pt idx="121">
                  <c:v>348</c:v>
                </c:pt>
                <c:pt idx="122">
                  <c:v>333</c:v>
                </c:pt>
                <c:pt idx="123">
                  <c:v>315</c:v>
                </c:pt>
                <c:pt idx="124">
                  <c:v>346</c:v>
                </c:pt>
                <c:pt idx="125">
                  <c:v>345</c:v>
                </c:pt>
                <c:pt idx="126">
                  <c:v>373</c:v>
                </c:pt>
                <c:pt idx="127">
                  <c:v>356</c:v>
                </c:pt>
                <c:pt idx="128">
                  <c:v>344</c:v>
                </c:pt>
                <c:pt idx="129">
                  <c:v>316</c:v>
                </c:pt>
                <c:pt idx="130">
                  <c:v>340</c:v>
                </c:pt>
                <c:pt idx="131">
                  <c:v>328</c:v>
                </c:pt>
                <c:pt idx="132">
                  <c:v>323</c:v>
                </c:pt>
                <c:pt idx="133">
                  <c:v>327</c:v>
                </c:pt>
                <c:pt idx="134">
                  <c:v>316</c:v>
                </c:pt>
                <c:pt idx="135">
                  <c:v>358</c:v>
                </c:pt>
                <c:pt idx="136">
                  <c:v>299</c:v>
                </c:pt>
                <c:pt idx="137">
                  <c:v>352</c:v>
                </c:pt>
                <c:pt idx="138">
                  <c:v>376</c:v>
                </c:pt>
                <c:pt idx="139">
                  <c:v>321</c:v>
                </c:pt>
                <c:pt idx="140">
                  <c:v>305</c:v>
                </c:pt>
                <c:pt idx="141">
                  <c:v>371</c:v>
                </c:pt>
                <c:pt idx="142">
                  <c:v>351</c:v>
                </c:pt>
                <c:pt idx="143">
                  <c:v>332</c:v>
                </c:pt>
                <c:pt idx="144">
                  <c:v>365</c:v>
                </c:pt>
                <c:pt idx="145">
                  <c:v>342</c:v>
                </c:pt>
                <c:pt idx="146">
                  <c:v>369</c:v>
                </c:pt>
                <c:pt idx="147">
                  <c:v>313</c:v>
                </c:pt>
                <c:pt idx="148">
                  <c:v>360</c:v>
                </c:pt>
                <c:pt idx="149">
                  <c:v>341</c:v>
                </c:pt>
                <c:pt idx="150">
                  <c:v>381</c:v>
                </c:pt>
                <c:pt idx="151">
                  <c:v>334</c:v>
                </c:pt>
                <c:pt idx="152">
                  <c:v>322</c:v>
                </c:pt>
                <c:pt idx="153">
                  <c:v>353</c:v>
                </c:pt>
                <c:pt idx="154">
                  <c:v>311</c:v>
                </c:pt>
                <c:pt idx="155">
                  <c:v>362</c:v>
                </c:pt>
                <c:pt idx="156">
                  <c:v>363</c:v>
                </c:pt>
                <c:pt idx="157">
                  <c:v>346</c:v>
                </c:pt>
                <c:pt idx="158">
                  <c:v>293</c:v>
                </c:pt>
                <c:pt idx="159">
                  <c:v>302</c:v>
                </c:pt>
                <c:pt idx="160">
                  <c:v>360</c:v>
                </c:pt>
                <c:pt idx="161">
                  <c:v>320</c:v>
                </c:pt>
                <c:pt idx="162">
                  <c:v>335</c:v>
                </c:pt>
                <c:pt idx="163">
                  <c:v>314</c:v>
                </c:pt>
                <c:pt idx="164">
                  <c:v>366</c:v>
                </c:pt>
                <c:pt idx="165">
                  <c:v>349</c:v>
                </c:pt>
                <c:pt idx="166">
                  <c:v>332</c:v>
                </c:pt>
                <c:pt idx="167">
                  <c:v>344</c:v>
                </c:pt>
                <c:pt idx="168">
                  <c:v>318</c:v>
                </c:pt>
                <c:pt idx="169">
                  <c:v>307</c:v>
                </c:pt>
                <c:pt idx="170">
                  <c:v>374</c:v>
                </c:pt>
                <c:pt idx="171">
                  <c:v>349</c:v>
                </c:pt>
                <c:pt idx="172">
                  <c:v>296</c:v>
                </c:pt>
                <c:pt idx="173">
                  <c:v>328</c:v>
                </c:pt>
                <c:pt idx="174">
                  <c:v>348</c:v>
                </c:pt>
                <c:pt idx="175">
                  <c:v>310</c:v>
                </c:pt>
                <c:pt idx="176">
                  <c:v>375</c:v>
                </c:pt>
                <c:pt idx="177">
                  <c:v>326</c:v>
                </c:pt>
                <c:pt idx="178">
                  <c:v>361</c:v>
                </c:pt>
                <c:pt idx="179">
                  <c:v>323</c:v>
                </c:pt>
                <c:pt idx="180">
                  <c:v>314</c:v>
                </c:pt>
                <c:pt idx="181">
                  <c:v>380</c:v>
                </c:pt>
                <c:pt idx="182">
                  <c:v>327</c:v>
                </c:pt>
                <c:pt idx="183">
                  <c:v>310</c:v>
                </c:pt>
                <c:pt idx="184">
                  <c:v>356</c:v>
                </c:pt>
                <c:pt idx="185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1-478A-B620-F1ECE4A986C8}"/>
            </c:ext>
          </c:extLst>
        </c:ser>
        <c:ser>
          <c:idx val="1"/>
          <c:order val="1"/>
          <c:tx>
            <c:strRef>
              <c:f>'Modelo 02'!$I$5</c:f>
              <c:strCache>
                <c:ptCount val="1"/>
                <c:pt idx="0">
                  <c:v>E(x)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'Modelo 02'!$I$6:$I$191</c:f>
              <c:numCache>
                <c:formatCode>#,##0.00_ ;\-#,##0.00\ </c:formatCode>
                <c:ptCount val="186"/>
                <c:pt idx="0">
                  <c:v>335.43626199151788</c:v>
                </c:pt>
                <c:pt idx="1">
                  <c:v>340.20294241950035</c:v>
                </c:pt>
                <c:pt idx="2">
                  <c:v>354.5029837034474</c:v>
                </c:pt>
                <c:pt idx="3">
                  <c:v>330.66958156353559</c:v>
                </c:pt>
                <c:pt idx="4">
                  <c:v>349.73630327546505</c:v>
                </c:pt>
                <c:pt idx="5">
                  <c:v>325.90290113555324</c:v>
                </c:pt>
                <c:pt idx="6">
                  <c:v>323.51956092156206</c:v>
                </c:pt>
                <c:pt idx="7">
                  <c:v>347.35296306147382</c:v>
                </c:pt>
                <c:pt idx="8">
                  <c:v>352.11964348945617</c:v>
                </c:pt>
                <c:pt idx="9">
                  <c:v>328.28624134954441</c:v>
                </c:pt>
                <c:pt idx="10">
                  <c:v>361.65300434542087</c:v>
                </c:pt>
                <c:pt idx="11">
                  <c:v>366.41968477340328</c:v>
                </c:pt>
                <c:pt idx="12">
                  <c:v>364.0363445594121</c:v>
                </c:pt>
                <c:pt idx="13">
                  <c:v>323.51956092156206</c:v>
                </c:pt>
                <c:pt idx="14">
                  <c:v>344.9696228474827</c:v>
                </c:pt>
                <c:pt idx="15">
                  <c:v>333.05292177752676</c:v>
                </c:pt>
                <c:pt idx="16">
                  <c:v>359.26966413142969</c:v>
                </c:pt>
                <c:pt idx="17">
                  <c:v>328.28624134954441</c:v>
                </c:pt>
                <c:pt idx="18">
                  <c:v>321.13622070757083</c:v>
                </c:pt>
                <c:pt idx="19">
                  <c:v>335.43626199151788</c:v>
                </c:pt>
                <c:pt idx="20">
                  <c:v>364.0363445594121</c:v>
                </c:pt>
                <c:pt idx="21">
                  <c:v>349.73630327546505</c:v>
                </c:pt>
                <c:pt idx="22">
                  <c:v>364.0363445594121</c:v>
                </c:pt>
                <c:pt idx="23">
                  <c:v>364.0363445594121</c:v>
                </c:pt>
                <c:pt idx="24">
                  <c:v>354.5029837034474</c:v>
                </c:pt>
                <c:pt idx="25">
                  <c:v>364.0363445594121</c:v>
                </c:pt>
                <c:pt idx="26">
                  <c:v>347.35296306147382</c:v>
                </c:pt>
                <c:pt idx="27">
                  <c:v>330.66958156353559</c:v>
                </c:pt>
                <c:pt idx="28">
                  <c:v>330.66958156353559</c:v>
                </c:pt>
                <c:pt idx="29">
                  <c:v>344.9696228474827</c:v>
                </c:pt>
                <c:pt idx="30">
                  <c:v>364.0363445594121</c:v>
                </c:pt>
                <c:pt idx="31">
                  <c:v>347.35296306147382</c:v>
                </c:pt>
                <c:pt idx="32">
                  <c:v>318.75288049357965</c:v>
                </c:pt>
                <c:pt idx="33">
                  <c:v>333.05292177752676</c:v>
                </c:pt>
                <c:pt idx="34">
                  <c:v>361.65300434542087</c:v>
                </c:pt>
                <c:pt idx="35">
                  <c:v>364.0363445594121</c:v>
                </c:pt>
                <c:pt idx="36">
                  <c:v>349.73630327546505</c:v>
                </c:pt>
                <c:pt idx="37">
                  <c:v>325.90290113555324</c:v>
                </c:pt>
                <c:pt idx="38">
                  <c:v>366.41968477340328</c:v>
                </c:pt>
                <c:pt idx="39">
                  <c:v>354.5029837034474</c:v>
                </c:pt>
                <c:pt idx="40">
                  <c:v>347.35296306147382</c:v>
                </c:pt>
                <c:pt idx="41">
                  <c:v>340.20294241950035</c:v>
                </c:pt>
                <c:pt idx="42">
                  <c:v>321.13622070757083</c:v>
                </c:pt>
                <c:pt idx="43">
                  <c:v>344.9696228474827</c:v>
                </c:pt>
                <c:pt idx="44">
                  <c:v>318.75288049357965</c:v>
                </c:pt>
                <c:pt idx="45">
                  <c:v>330.66958156353559</c:v>
                </c:pt>
                <c:pt idx="46">
                  <c:v>354.5029837034474</c:v>
                </c:pt>
                <c:pt idx="47">
                  <c:v>340.20294241950035</c:v>
                </c:pt>
                <c:pt idx="48">
                  <c:v>347.35296306147382</c:v>
                </c:pt>
                <c:pt idx="49">
                  <c:v>335.43626199151788</c:v>
                </c:pt>
                <c:pt idx="50">
                  <c:v>349.73630327546505</c:v>
                </c:pt>
                <c:pt idx="51">
                  <c:v>354.5029837034474</c:v>
                </c:pt>
                <c:pt idx="52">
                  <c:v>354.5029837034474</c:v>
                </c:pt>
                <c:pt idx="53">
                  <c:v>347.35296306147382</c:v>
                </c:pt>
                <c:pt idx="54">
                  <c:v>364.0363445594121</c:v>
                </c:pt>
                <c:pt idx="55">
                  <c:v>318.75288049357965</c:v>
                </c:pt>
                <c:pt idx="56">
                  <c:v>318.75288049357965</c:v>
                </c:pt>
                <c:pt idx="57">
                  <c:v>340.20294241950035</c:v>
                </c:pt>
                <c:pt idx="58">
                  <c:v>352.11964348945617</c:v>
                </c:pt>
                <c:pt idx="59">
                  <c:v>328.28624134954441</c:v>
                </c:pt>
                <c:pt idx="60">
                  <c:v>335.43626199151788</c:v>
                </c:pt>
                <c:pt idx="61">
                  <c:v>361.65300434542087</c:v>
                </c:pt>
                <c:pt idx="62">
                  <c:v>349.73630327546505</c:v>
                </c:pt>
                <c:pt idx="63">
                  <c:v>330.66958156353559</c:v>
                </c:pt>
                <c:pt idx="64">
                  <c:v>330.66958156353559</c:v>
                </c:pt>
                <c:pt idx="65">
                  <c:v>330.66958156353559</c:v>
                </c:pt>
                <c:pt idx="66">
                  <c:v>337.81960220550911</c:v>
                </c:pt>
                <c:pt idx="67">
                  <c:v>325.90290113555324</c:v>
                </c:pt>
                <c:pt idx="68">
                  <c:v>321.13622070757083</c:v>
                </c:pt>
                <c:pt idx="69">
                  <c:v>352.11964348945617</c:v>
                </c:pt>
                <c:pt idx="70">
                  <c:v>354.5029837034474</c:v>
                </c:pt>
                <c:pt idx="71">
                  <c:v>321.13622070757083</c:v>
                </c:pt>
                <c:pt idx="72">
                  <c:v>328.28624134954441</c:v>
                </c:pt>
                <c:pt idx="73">
                  <c:v>354.5029837034474</c:v>
                </c:pt>
                <c:pt idx="74">
                  <c:v>361.65300434542087</c:v>
                </c:pt>
                <c:pt idx="75">
                  <c:v>335.43626199151788</c:v>
                </c:pt>
                <c:pt idx="76">
                  <c:v>340.20294241950035</c:v>
                </c:pt>
                <c:pt idx="77">
                  <c:v>318.75288049357965</c:v>
                </c:pt>
                <c:pt idx="78">
                  <c:v>344.9696228474827</c:v>
                </c:pt>
                <c:pt idx="79">
                  <c:v>342.58628263349146</c:v>
                </c:pt>
                <c:pt idx="80">
                  <c:v>330.66958156353559</c:v>
                </c:pt>
                <c:pt idx="81">
                  <c:v>335.43626199151788</c:v>
                </c:pt>
                <c:pt idx="82">
                  <c:v>364.0363445594121</c:v>
                </c:pt>
                <c:pt idx="83">
                  <c:v>352.11964348945617</c:v>
                </c:pt>
                <c:pt idx="84">
                  <c:v>356.88632391743852</c:v>
                </c:pt>
                <c:pt idx="85">
                  <c:v>356.88632391743852</c:v>
                </c:pt>
                <c:pt idx="86">
                  <c:v>337.81960220550911</c:v>
                </c:pt>
                <c:pt idx="87">
                  <c:v>333.05292177752676</c:v>
                </c:pt>
                <c:pt idx="88">
                  <c:v>328.28624134954441</c:v>
                </c:pt>
                <c:pt idx="89">
                  <c:v>342.58628263349146</c:v>
                </c:pt>
                <c:pt idx="90">
                  <c:v>356.88632391743852</c:v>
                </c:pt>
                <c:pt idx="91">
                  <c:v>349.73630327546505</c:v>
                </c:pt>
                <c:pt idx="92">
                  <c:v>349.73630327546505</c:v>
                </c:pt>
                <c:pt idx="93">
                  <c:v>337.81960220550911</c:v>
                </c:pt>
                <c:pt idx="94">
                  <c:v>321.13622070757083</c:v>
                </c:pt>
                <c:pt idx="95">
                  <c:v>354.5029837034474</c:v>
                </c:pt>
                <c:pt idx="96">
                  <c:v>344.9696228474827</c:v>
                </c:pt>
                <c:pt idx="97">
                  <c:v>337.81960220550911</c:v>
                </c:pt>
                <c:pt idx="98">
                  <c:v>333.05292177752676</c:v>
                </c:pt>
                <c:pt idx="99">
                  <c:v>366.41968477340328</c:v>
                </c:pt>
                <c:pt idx="100">
                  <c:v>321.13622070757083</c:v>
                </c:pt>
                <c:pt idx="101">
                  <c:v>356.88632391743852</c:v>
                </c:pt>
                <c:pt idx="102">
                  <c:v>354.5029837034474</c:v>
                </c:pt>
                <c:pt idx="103">
                  <c:v>344.9696228474827</c:v>
                </c:pt>
                <c:pt idx="104">
                  <c:v>340.20294241950035</c:v>
                </c:pt>
                <c:pt idx="105">
                  <c:v>359.26966413142969</c:v>
                </c:pt>
                <c:pt idx="106">
                  <c:v>323.51956092156206</c:v>
                </c:pt>
                <c:pt idx="107">
                  <c:v>359.26966413142969</c:v>
                </c:pt>
                <c:pt idx="108">
                  <c:v>337.81960220550911</c:v>
                </c:pt>
                <c:pt idx="109">
                  <c:v>344.9696228474827</c:v>
                </c:pt>
                <c:pt idx="110">
                  <c:v>323.51956092156206</c:v>
                </c:pt>
                <c:pt idx="111">
                  <c:v>321.13622070757083</c:v>
                </c:pt>
                <c:pt idx="112">
                  <c:v>352.11964348945617</c:v>
                </c:pt>
                <c:pt idx="113">
                  <c:v>349.73630327546505</c:v>
                </c:pt>
                <c:pt idx="114">
                  <c:v>364.0363445594121</c:v>
                </c:pt>
                <c:pt idx="115">
                  <c:v>335.43626199151788</c:v>
                </c:pt>
                <c:pt idx="116">
                  <c:v>352.11964348945617</c:v>
                </c:pt>
                <c:pt idx="117">
                  <c:v>328.28624134954441</c:v>
                </c:pt>
                <c:pt idx="118">
                  <c:v>325.90290113555324</c:v>
                </c:pt>
                <c:pt idx="119">
                  <c:v>323.51956092156206</c:v>
                </c:pt>
                <c:pt idx="120">
                  <c:v>333.05292177752676</c:v>
                </c:pt>
                <c:pt idx="121">
                  <c:v>333.05292177752676</c:v>
                </c:pt>
                <c:pt idx="122">
                  <c:v>321.13622070757083</c:v>
                </c:pt>
                <c:pt idx="123">
                  <c:v>318.75288049357965</c:v>
                </c:pt>
                <c:pt idx="124">
                  <c:v>321.13622070757083</c:v>
                </c:pt>
                <c:pt idx="125">
                  <c:v>359.26966413142969</c:v>
                </c:pt>
                <c:pt idx="126">
                  <c:v>340.20294241950035</c:v>
                </c:pt>
                <c:pt idx="127">
                  <c:v>359.26966413142969</c:v>
                </c:pt>
                <c:pt idx="128">
                  <c:v>361.65300434542087</c:v>
                </c:pt>
                <c:pt idx="129">
                  <c:v>342.58628263349146</c:v>
                </c:pt>
                <c:pt idx="130">
                  <c:v>340.20294241950035</c:v>
                </c:pt>
                <c:pt idx="131">
                  <c:v>335.43626199151788</c:v>
                </c:pt>
                <c:pt idx="132">
                  <c:v>333.05292177752676</c:v>
                </c:pt>
                <c:pt idx="133">
                  <c:v>321.13622070757083</c:v>
                </c:pt>
                <c:pt idx="134">
                  <c:v>333.05292177752676</c:v>
                </c:pt>
                <c:pt idx="135">
                  <c:v>344.9696228474827</c:v>
                </c:pt>
                <c:pt idx="136">
                  <c:v>328.28624134954441</c:v>
                </c:pt>
                <c:pt idx="137">
                  <c:v>359.26966413142969</c:v>
                </c:pt>
                <c:pt idx="138">
                  <c:v>354.5029837034474</c:v>
                </c:pt>
                <c:pt idx="139">
                  <c:v>318.75288049357965</c:v>
                </c:pt>
                <c:pt idx="140">
                  <c:v>344.9696228474827</c:v>
                </c:pt>
                <c:pt idx="141">
                  <c:v>352.11964348945617</c:v>
                </c:pt>
                <c:pt idx="142">
                  <c:v>354.5029837034474</c:v>
                </c:pt>
                <c:pt idx="143">
                  <c:v>333.05292177752676</c:v>
                </c:pt>
                <c:pt idx="144">
                  <c:v>354.5029837034474</c:v>
                </c:pt>
                <c:pt idx="145">
                  <c:v>342.58628263349146</c:v>
                </c:pt>
                <c:pt idx="146">
                  <c:v>335.43626199151788</c:v>
                </c:pt>
                <c:pt idx="147">
                  <c:v>321.13622070757083</c:v>
                </c:pt>
                <c:pt idx="148">
                  <c:v>333.05292177752676</c:v>
                </c:pt>
                <c:pt idx="149">
                  <c:v>333.05292177752676</c:v>
                </c:pt>
                <c:pt idx="150">
                  <c:v>347.35296306147382</c:v>
                </c:pt>
                <c:pt idx="151">
                  <c:v>342.58628263349146</c:v>
                </c:pt>
                <c:pt idx="152">
                  <c:v>342.58628263349146</c:v>
                </c:pt>
                <c:pt idx="153">
                  <c:v>356.88632391743852</c:v>
                </c:pt>
                <c:pt idx="154">
                  <c:v>323.51956092156206</c:v>
                </c:pt>
                <c:pt idx="155">
                  <c:v>364.0363445594121</c:v>
                </c:pt>
                <c:pt idx="156">
                  <c:v>337.81960220550911</c:v>
                </c:pt>
                <c:pt idx="157">
                  <c:v>340.20294241950035</c:v>
                </c:pt>
                <c:pt idx="158">
                  <c:v>318.75288049357965</c:v>
                </c:pt>
                <c:pt idx="159">
                  <c:v>342.58628263349146</c:v>
                </c:pt>
                <c:pt idx="160">
                  <c:v>364.0363445594121</c:v>
                </c:pt>
                <c:pt idx="161">
                  <c:v>328.28624134954441</c:v>
                </c:pt>
                <c:pt idx="162">
                  <c:v>349.73630327546505</c:v>
                </c:pt>
                <c:pt idx="163">
                  <c:v>342.58628263349146</c:v>
                </c:pt>
                <c:pt idx="164">
                  <c:v>349.73630327546505</c:v>
                </c:pt>
                <c:pt idx="165">
                  <c:v>344.9696228474827</c:v>
                </c:pt>
                <c:pt idx="166">
                  <c:v>325.90290113555324</c:v>
                </c:pt>
                <c:pt idx="167">
                  <c:v>321.13622070757083</c:v>
                </c:pt>
                <c:pt idx="168">
                  <c:v>325.90290113555324</c:v>
                </c:pt>
                <c:pt idx="169">
                  <c:v>335.43626199151788</c:v>
                </c:pt>
                <c:pt idx="170">
                  <c:v>361.65300434542087</c:v>
                </c:pt>
                <c:pt idx="171">
                  <c:v>347.35296306147382</c:v>
                </c:pt>
                <c:pt idx="172">
                  <c:v>325.90290113555324</c:v>
                </c:pt>
                <c:pt idx="173">
                  <c:v>366.41968477340328</c:v>
                </c:pt>
                <c:pt idx="174">
                  <c:v>342.58628263349146</c:v>
                </c:pt>
                <c:pt idx="175">
                  <c:v>328.28624134954441</c:v>
                </c:pt>
                <c:pt idx="176">
                  <c:v>364.0363445594121</c:v>
                </c:pt>
                <c:pt idx="177">
                  <c:v>330.66958156353559</c:v>
                </c:pt>
                <c:pt idx="178">
                  <c:v>323.51956092156206</c:v>
                </c:pt>
                <c:pt idx="179">
                  <c:v>349.73630327546505</c:v>
                </c:pt>
                <c:pt idx="180">
                  <c:v>330.66958156353559</c:v>
                </c:pt>
                <c:pt idx="181">
                  <c:v>354.5029837034474</c:v>
                </c:pt>
                <c:pt idx="182">
                  <c:v>333.05292177752676</c:v>
                </c:pt>
                <c:pt idx="183">
                  <c:v>321.13622070757083</c:v>
                </c:pt>
                <c:pt idx="184">
                  <c:v>366.41968477340328</c:v>
                </c:pt>
                <c:pt idx="185">
                  <c:v>330.66958156353559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51-478A-B620-F1ECE4A98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516799"/>
        <c:axId val="1904162287"/>
      </c:lineChart>
      <c:catAx>
        <c:axId val="49851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4162287"/>
        <c:crosses val="autoZero"/>
        <c:auto val="1"/>
        <c:lblAlgn val="ctr"/>
        <c:lblOffset val="100"/>
        <c:noMultiLvlLbl val="0"/>
      </c:catAx>
      <c:valAx>
        <c:axId val="19041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5167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(refrigerante)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'Modelo 04'!$E$4:$G$4</c:f>
              <c:strCache>
                <c:ptCount val="1"/>
                <c:pt idx="0">
                  <c:v>Vendas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00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996500437445325E-2"/>
                  <c:y val="-0.252927967337416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'Modelo 04'!$E$6:$E$135</c:f>
              <c:numCache>
                <c:formatCode>General</c:formatCode>
                <c:ptCount val="130"/>
                <c:pt idx="0">
                  <c:v>391</c:v>
                </c:pt>
                <c:pt idx="1">
                  <c:v>418</c:v>
                </c:pt>
                <c:pt idx="2">
                  <c:v>459</c:v>
                </c:pt>
                <c:pt idx="3">
                  <c:v>424</c:v>
                </c:pt>
                <c:pt idx="4">
                  <c:v>447</c:v>
                </c:pt>
                <c:pt idx="5">
                  <c:v>383</c:v>
                </c:pt>
                <c:pt idx="6">
                  <c:v>399</c:v>
                </c:pt>
                <c:pt idx="7">
                  <c:v>440</c:v>
                </c:pt>
                <c:pt idx="8">
                  <c:v>436</c:v>
                </c:pt>
                <c:pt idx="9">
                  <c:v>413</c:v>
                </c:pt>
                <c:pt idx="10">
                  <c:v>428</c:v>
                </c:pt>
                <c:pt idx="11">
                  <c:v>479</c:v>
                </c:pt>
                <c:pt idx="12">
                  <c:v>462</c:v>
                </c:pt>
                <c:pt idx="13">
                  <c:v>387</c:v>
                </c:pt>
                <c:pt idx="14">
                  <c:v>454</c:v>
                </c:pt>
                <c:pt idx="15">
                  <c:v>418</c:v>
                </c:pt>
                <c:pt idx="16">
                  <c:v>447</c:v>
                </c:pt>
                <c:pt idx="17">
                  <c:v>442</c:v>
                </c:pt>
                <c:pt idx="18">
                  <c:v>381</c:v>
                </c:pt>
                <c:pt idx="19">
                  <c:v>401</c:v>
                </c:pt>
                <c:pt idx="20">
                  <c:v>468</c:v>
                </c:pt>
                <c:pt idx="21">
                  <c:v>428</c:v>
                </c:pt>
                <c:pt idx="22">
                  <c:v>480</c:v>
                </c:pt>
                <c:pt idx="23">
                  <c:v>436</c:v>
                </c:pt>
                <c:pt idx="24">
                  <c:v>474</c:v>
                </c:pt>
                <c:pt idx="25">
                  <c:v>487</c:v>
                </c:pt>
                <c:pt idx="26">
                  <c:v>459</c:v>
                </c:pt>
                <c:pt idx="27">
                  <c:v>421</c:v>
                </c:pt>
                <c:pt idx="28">
                  <c:v>401</c:v>
                </c:pt>
                <c:pt idx="29">
                  <c:v>420</c:v>
                </c:pt>
                <c:pt idx="30">
                  <c:v>435</c:v>
                </c:pt>
                <c:pt idx="31">
                  <c:v>458</c:v>
                </c:pt>
                <c:pt idx="32">
                  <c:v>379</c:v>
                </c:pt>
                <c:pt idx="33">
                  <c:v>426</c:v>
                </c:pt>
                <c:pt idx="34">
                  <c:v>443</c:v>
                </c:pt>
                <c:pt idx="35">
                  <c:v>483</c:v>
                </c:pt>
                <c:pt idx="36">
                  <c:v>409</c:v>
                </c:pt>
                <c:pt idx="37">
                  <c:v>406</c:v>
                </c:pt>
                <c:pt idx="38">
                  <c:v>454</c:v>
                </c:pt>
                <c:pt idx="39">
                  <c:v>468</c:v>
                </c:pt>
                <c:pt idx="40">
                  <c:v>421</c:v>
                </c:pt>
                <c:pt idx="41">
                  <c:v>404</c:v>
                </c:pt>
                <c:pt idx="42">
                  <c:v>387</c:v>
                </c:pt>
                <c:pt idx="43">
                  <c:v>412</c:v>
                </c:pt>
                <c:pt idx="44">
                  <c:v>400</c:v>
                </c:pt>
                <c:pt idx="45">
                  <c:v>418</c:v>
                </c:pt>
                <c:pt idx="46">
                  <c:v>441</c:v>
                </c:pt>
                <c:pt idx="47">
                  <c:v>409</c:v>
                </c:pt>
                <c:pt idx="48">
                  <c:v>443</c:v>
                </c:pt>
                <c:pt idx="49">
                  <c:v>425</c:v>
                </c:pt>
                <c:pt idx="50">
                  <c:v>445</c:v>
                </c:pt>
                <c:pt idx="51">
                  <c:v>467</c:v>
                </c:pt>
                <c:pt idx="52">
                  <c:v>473</c:v>
                </c:pt>
                <c:pt idx="53">
                  <c:v>437</c:v>
                </c:pt>
                <c:pt idx="54">
                  <c:v>445</c:v>
                </c:pt>
                <c:pt idx="55">
                  <c:v>380</c:v>
                </c:pt>
                <c:pt idx="56">
                  <c:v>415</c:v>
                </c:pt>
                <c:pt idx="57">
                  <c:v>430</c:v>
                </c:pt>
                <c:pt idx="58">
                  <c:v>433</c:v>
                </c:pt>
                <c:pt idx="59">
                  <c:v>395</c:v>
                </c:pt>
                <c:pt idx="60">
                  <c:v>423</c:v>
                </c:pt>
                <c:pt idx="61">
                  <c:v>463</c:v>
                </c:pt>
                <c:pt idx="62">
                  <c:v>436</c:v>
                </c:pt>
                <c:pt idx="63">
                  <c:v>394</c:v>
                </c:pt>
                <c:pt idx="64">
                  <c:v>412</c:v>
                </c:pt>
                <c:pt idx="65">
                  <c:v>416</c:v>
                </c:pt>
                <c:pt idx="66">
                  <c:v>419</c:v>
                </c:pt>
                <c:pt idx="67">
                  <c:v>429</c:v>
                </c:pt>
                <c:pt idx="68">
                  <c:v>409</c:v>
                </c:pt>
                <c:pt idx="69">
                  <c:v>415</c:v>
                </c:pt>
                <c:pt idx="70">
                  <c:v>437</c:v>
                </c:pt>
                <c:pt idx="71">
                  <c:v>417</c:v>
                </c:pt>
                <c:pt idx="72">
                  <c:v>441</c:v>
                </c:pt>
                <c:pt idx="73">
                  <c:v>421</c:v>
                </c:pt>
                <c:pt idx="74">
                  <c:v>436</c:v>
                </c:pt>
                <c:pt idx="75">
                  <c:v>447</c:v>
                </c:pt>
                <c:pt idx="76">
                  <c:v>416</c:v>
                </c:pt>
                <c:pt idx="77">
                  <c:v>415</c:v>
                </c:pt>
                <c:pt idx="78">
                  <c:v>447</c:v>
                </c:pt>
                <c:pt idx="79">
                  <c:v>459</c:v>
                </c:pt>
                <c:pt idx="80">
                  <c:v>425</c:v>
                </c:pt>
                <c:pt idx="81">
                  <c:v>432</c:v>
                </c:pt>
                <c:pt idx="82">
                  <c:v>437</c:v>
                </c:pt>
                <c:pt idx="83">
                  <c:v>423</c:v>
                </c:pt>
                <c:pt idx="84">
                  <c:v>459</c:v>
                </c:pt>
                <c:pt idx="85">
                  <c:v>473</c:v>
                </c:pt>
                <c:pt idx="86">
                  <c:v>437</c:v>
                </c:pt>
                <c:pt idx="87">
                  <c:v>413</c:v>
                </c:pt>
                <c:pt idx="88">
                  <c:v>441</c:v>
                </c:pt>
                <c:pt idx="89">
                  <c:v>414</c:v>
                </c:pt>
                <c:pt idx="90">
                  <c:v>455</c:v>
                </c:pt>
                <c:pt idx="91">
                  <c:v>423</c:v>
                </c:pt>
                <c:pt idx="92">
                  <c:v>419</c:v>
                </c:pt>
                <c:pt idx="93">
                  <c:v>408</c:v>
                </c:pt>
                <c:pt idx="94">
                  <c:v>398</c:v>
                </c:pt>
                <c:pt idx="95">
                  <c:v>421</c:v>
                </c:pt>
                <c:pt idx="96">
                  <c:v>451</c:v>
                </c:pt>
                <c:pt idx="97">
                  <c:v>424</c:v>
                </c:pt>
                <c:pt idx="98">
                  <c:v>410</c:v>
                </c:pt>
                <c:pt idx="99">
                  <c:v>450</c:v>
                </c:pt>
                <c:pt idx="100">
                  <c:v>415</c:v>
                </c:pt>
                <c:pt idx="101">
                  <c:v>460</c:v>
                </c:pt>
                <c:pt idx="102">
                  <c:v>464</c:v>
                </c:pt>
                <c:pt idx="103">
                  <c:v>439</c:v>
                </c:pt>
                <c:pt idx="104">
                  <c:v>437</c:v>
                </c:pt>
                <c:pt idx="105">
                  <c:v>459</c:v>
                </c:pt>
                <c:pt idx="106">
                  <c:v>433</c:v>
                </c:pt>
                <c:pt idx="107">
                  <c:v>432</c:v>
                </c:pt>
                <c:pt idx="108">
                  <c:v>431</c:v>
                </c:pt>
                <c:pt idx="109">
                  <c:v>417</c:v>
                </c:pt>
                <c:pt idx="110">
                  <c:v>380</c:v>
                </c:pt>
                <c:pt idx="111">
                  <c:v>423</c:v>
                </c:pt>
                <c:pt idx="112">
                  <c:v>431</c:v>
                </c:pt>
                <c:pt idx="113">
                  <c:v>451</c:v>
                </c:pt>
                <c:pt idx="114">
                  <c:v>474</c:v>
                </c:pt>
                <c:pt idx="115">
                  <c:v>413</c:v>
                </c:pt>
                <c:pt idx="116">
                  <c:v>431</c:v>
                </c:pt>
                <c:pt idx="117">
                  <c:v>387</c:v>
                </c:pt>
                <c:pt idx="118">
                  <c:v>404</c:v>
                </c:pt>
                <c:pt idx="119">
                  <c:v>424</c:v>
                </c:pt>
                <c:pt idx="120">
                  <c:v>391</c:v>
                </c:pt>
                <c:pt idx="121">
                  <c:v>446</c:v>
                </c:pt>
                <c:pt idx="122">
                  <c:v>422</c:v>
                </c:pt>
                <c:pt idx="123">
                  <c:v>415</c:v>
                </c:pt>
                <c:pt idx="124">
                  <c:v>422</c:v>
                </c:pt>
                <c:pt idx="125">
                  <c:v>460</c:v>
                </c:pt>
                <c:pt idx="126">
                  <c:v>444</c:v>
                </c:pt>
                <c:pt idx="127">
                  <c:v>434</c:v>
                </c:pt>
                <c:pt idx="128">
                  <c:v>430</c:v>
                </c:pt>
                <c:pt idx="129">
                  <c:v>411</c:v>
                </c:pt>
              </c:numCache>
            </c:numRef>
          </c:xVal>
          <c:yVal>
            <c:numRef>
              <c:f>'Modelo 04'!$F$6:$F$135</c:f>
              <c:numCache>
                <c:formatCode>General</c:formatCode>
                <c:ptCount val="130"/>
                <c:pt idx="0">
                  <c:v>313</c:v>
                </c:pt>
                <c:pt idx="1">
                  <c:v>326</c:v>
                </c:pt>
                <c:pt idx="2">
                  <c:v>358</c:v>
                </c:pt>
                <c:pt idx="3">
                  <c:v>331</c:v>
                </c:pt>
                <c:pt idx="4">
                  <c:v>380</c:v>
                </c:pt>
                <c:pt idx="5">
                  <c:v>291</c:v>
                </c:pt>
                <c:pt idx="6">
                  <c:v>307</c:v>
                </c:pt>
                <c:pt idx="7">
                  <c:v>361</c:v>
                </c:pt>
                <c:pt idx="8">
                  <c:v>344</c:v>
                </c:pt>
                <c:pt idx="9">
                  <c:v>351</c:v>
                </c:pt>
                <c:pt idx="10">
                  <c:v>338</c:v>
                </c:pt>
                <c:pt idx="11">
                  <c:v>374</c:v>
                </c:pt>
                <c:pt idx="12">
                  <c:v>388</c:v>
                </c:pt>
                <c:pt idx="13">
                  <c:v>325</c:v>
                </c:pt>
                <c:pt idx="14">
                  <c:v>341</c:v>
                </c:pt>
                <c:pt idx="15">
                  <c:v>314</c:v>
                </c:pt>
                <c:pt idx="16">
                  <c:v>375</c:v>
                </c:pt>
                <c:pt idx="17">
                  <c:v>376</c:v>
                </c:pt>
                <c:pt idx="18">
                  <c:v>312</c:v>
                </c:pt>
                <c:pt idx="19">
                  <c:v>301</c:v>
                </c:pt>
                <c:pt idx="20">
                  <c:v>370</c:v>
                </c:pt>
                <c:pt idx="21">
                  <c:v>321</c:v>
                </c:pt>
                <c:pt idx="22">
                  <c:v>374</c:v>
                </c:pt>
                <c:pt idx="23">
                  <c:v>327</c:v>
                </c:pt>
                <c:pt idx="24">
                  <c:v>370</c:v>
                </c:pt>
                <c:pt idx="25">
                  <c:v>414</c:v>
                </c:pt>
                <c:pt idx="26">
                  <c:v>386</c:v>
                </c:pt>
                <c:pt idx="27">
                  <c:v>354</c:v>
                </c:pt>
                <c:pt idx="28">
                  <c:v>313</c:v>
                </c:pt>
                <c:pt idx="29">
                  <c:v>319</c:v>
                </c:pt>
                <c:pt idx="30">
                  <c:v>365</c:v>
                </c:pt>
                <c:pt idx="31">
                  <c:v>357</c:v>
                </c:pt>
                <c:pt idx="32">
                  <c:v>284</c:v>
                </c:pt>
                <c:pt idx="33">
                  <c:v>337</c:v>
                </c:pt>
                <c:pt idx="34">
                  <c:v>368</c:v>
                </c:pt>
                <c:pt idx="35">
                  <c:v>406</c:v>
                </c:pt>
                <c:pt idx="36">
                  <c:v>348</c:v>
                </c:pt>
                <c:pt idx="37">
                  <c:v>325</c:v>
                </c:pt>
                <c:pt idx="38">
                  <c:v>359</c:v>
                </c:pt>
                <c:pt idx="39">
                  <c:v>351</c:v>
                </c:pt>
                <c:pt idx="40">
                  <c:v>345</c:v>
                </c:pt>
                <c:pt idx="41">
                  <c:v>311</c:v>
                </c:pt>
                <c:pt idx="42">
                  <c:v>298</c:v>
                </c:pt>
                <c:pt idx="43">
                  <c:v>309</c:v>
                </c:pt>
                <c:pt idx="44">
                  <c:v>324</c:v>
                </c:pt>
                <c:pt idx="45">
                  <c:v>351</c:v>
                </c:pt>
                <c:pt idx="46">
                  <c:v>375</c:v>
                </c:pt>
                <c:pt idx="47">
                  <c:v>335</c:v>
                </c:pt>
                <c:pt idx="48">
                  <c:v>346</c:v>
                </c:pt>
                <c:pt idx="49">
                  <c:v>340</c:v>
                </c:pt>
                <c:pt idx="50">
                  <c:v>369</c:v>
                </c:pt>
                <c:pt idx="51">
                  <c:v>369</c:v>
                </c:pt>
                <c:pt idx="52">
                  <c:v>364</c:v>
                </c:pt>
                <c:pt idx="53">
                  <c:v>350</c:v>
                </c:pt>
                <c:pt idx="54">
                  <c:v>338</c:v>
                </c:pt>
                <c:pt idx="55">
                  <c:v>289</c:v>
                </c:pt>
                <c:pt idx="56">
                  <c:v>311</c:v>
                </c:pt>
                <c:pt idx="57">
                  <c:v>327</c:v>
                </c:pt>
                <c:pt idx="58">
                  <c:v>338</c:v>
                </c:pt>
                <c:pt idx="59">
                  <c:v>332</c:v>
                </c:pt>
                <c:pt idx="60">
                  <c:v>334</c:v>
                </c:pt>
                <c:pt idx="61">
                  <c:v>384</c:v>
                </c:pt>
                <c:pt idx="62">
                  <c:v>331</c:v>
                </c:pt>
                <c:pt idx="63">
                  <c:v>296</c:v>
                </c:pt>
                <c:pt idx="64">
                  <c:v>350</c:v>
                </c:pt>
                <c:pt idx="65">
                  <c:v>354</c:v>
                </c:pt>
                <c:pt idx="66">
                  <c:v>356</c:v>
                </c:pt>
                <c:pt idx="67">
                  <c:v>326</c:v>
                </c:pt>
                <c:pt idx="68">
                  <c:v>319</c:v>
                </c:pt>
                <c:pt idx="69">
                  <c:v>336</c:v>
                </c:pt>
                <c:pt idx="70">
                  <c:v>336</c:v>
                </c:pt>
                <c:pt idx="71">
                  <c:v>317</c:v>
                </c:pt>
                <c:pt idx="72">
                  <c:v>353</c:v>
                </c:pt>
                <c:pt idx="73">
                  <c:v>320</c:v>
                </c:pt>
                <c:pt idx="74">
                  <c:v>331</c:v>
                </c:pt>
                <c:pt idx="75">
                  <c:v>362</c:v>
                </c:pt>
                <c:pt idx="76">
                  <c:v>312</c:v>
                </c:pt>
                <c:pt idx="77">
                  <c:v>336</c:v>
                </c:pt>
                <c:pt idx="78">
                  <c:v>371</c:v>
                </c:pt>
                <c:pt idx="79">
                  <c:v>367</c:v>
                </c:pt>
                <c:pt idx="80">
                  <c:v>332</c:v>
                </c:pt>
                <c:pt idx="81">
                  <c:v>328</c:v>
                </c:pt>
                <c:pt idx="82">
                  <c:v>354</c:v>
                </c:pt>
                <c:pt idx="83">
                  <c:v>338</c:v>
                </c:pt>
                <c:pt idx="84">
                  <c:v>349</c:v>
                </c:pt>
                <c:pt idx="85">
                  <c:v>355</c:v>
                </c:pt>
                <c:pt idx="86">
                  <c:v>341</c:v>
                </c:pt>
                <c:pt idx="87">
                  <c:v>326</c:v>
                </c:pt>
                <c:pt idx="88">
                  <c:v>353</c:v>
                </c:pt>
                <c:pt idx="89">
                  <c:v>323</c:v>
                </c:pt>
                <c:pt idx="90">
                  <c:v>382</c:v>
                </c:pt>
                <c:pt idx="91">
                  <c:v>343</c:v>
                </c:pt>
                <c:pt idx="92">
                  <c:v>335</c:v>
                </c:pt>
                <c:pt idx="93">
                  <c:v>339</c:v>
                </c:pt>
                <c:pt idx="94">
                  <c:v>338</c:v>
                </c:pt>
                <c:pt idx="95">
                  <c:v>349</c:v>
                </c:pt>
                <c:pt idx="96">
                  <c:v>379</c:v>
                </c:pt>
                <c:pt idx="97">
                  <c:v>331</c:v>
                </c:pt>
                <c:pt idx="98">
                  <c:v>328</c:v>
                </c:pt>
                <c:pt idx="99">
                  <c:v>342</c:v>
                </c:pt>
                <c:pt idx="100">
                  <c:v>349</c:v>
                </c:pt>
                <c:pt idx="101">
                  <c:v>363</c:v>
                </c:pt>
                <c:pt idx="102">
                  <c:v>390</c:v>
                </c:pt>
                <c:pt idx="103">
                  <c:v>364</c:v>
                </c:pt>
                <c:pt idx="104">
                  <c:v>371</c:v>
                </c:pt>
                <c:pt idx="105">
                  <c:v>390</c:v>
                </c:pt>
                <c:pt idx="106">
                  <c:v>364</c:v>
                </c:pt>
                <c:pt idx="107">
                  <c:v>337</c:v>
                </c:pt>
                <c:pt idx="108">
                  <c:v>353</c:v>
                </c:pt>
                <c:pt idx="109">
                  <c:v>329</c:v>
                </c:pt>
                <c:pt idx="110">
                  <c:v>285</c:v>
                </c:pt>
                <c:pt idx="111">
                  <c:v>343</c:v>
                </c:pt>
                <c:pt idx="112">
                  <c:v>332</c:v>
                </c:pt>
                <c:pt idx="113">
                  <c:v>379</c:v>
                </c:pt>
                <c:pt idx="114">
                  <c:v>360</c:v>
                </c:pt>
                <c:pt idx="115">
                  <c:v>330</c:v>
                </c:pt>
                <c:pt idx="116">
                  <c:v>332</c:v>
                </c:pt>
                <c:pt idx="117">
                  <c:v>298</c:v>
                </c:pt>
                <c:pt idx="118">
                  <c:v>303</c:v>
                </c:pt>
                <c:pt idx="119">
                  <c:v>326</c:v>
                </c:pt>
                <c:pt idx="120">
                  <c:v>305</c:v>
                </c:pt>
                <c:pt idx="121">
                  <c:v>348</c:v>
                </c:pt>
                <c:pt idx="122">
                  <c:v>333</c:v>
                </c:pt>
                <c:pt idx="123">
                  <c:v>315</c:v>
                </c:pt>
                <c:pt idx="124">
                  <c:v>346</c:v>
                </c:pt>
                <c:pt idx="125">
                  <c:v>345</c:v>
                </c:pt>
                <c:pt idx="126">
                  <c:v>373</c:v>
                </c:pt>
                <c:pt idx="127">
                  <c:v>356</c:v>
                </c:pt>
                <c:pt idx="128">
                  <c:v>344</c:v>
                </c:pt>
                <c:pt idx="129">
                  <c:v>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28-4011-B9EF-F0444BC08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496399"/>
        <c:axId val="1904158127"/>
      </c:scatterChart>
      <c:valAx>
        <c:axId val="4984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Preço (tigela)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4158127"/>
        <c:crosses val="autoZero"/>
        <c:crossBetween val="midCat"/>
      </c:valAx>
      <c:valAx>
        <c:axId val="19041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(refrigerante)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49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Estimativa de vendas (refrigerante)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'Modelo 04'!$F$5</c:f>
              <c:strCache>
                <c:ptCount val="1"/>
                <c:pt idx="0">
                  <c:v>Refrigerante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'Modelo 04'!$F$6:$F$191</c:f>
              <c:numCache>
                <c:formatCode>General</c:formatCode>
                <c:ptCount val="186"/>
                <c:pt idx="0">
                  <c:v>313</c:v>
                </c:pt>
                <c:pt idx="1">
                  <c:v>326</c:v>
                </c:pt>
                <c:pt idx="2">
                  <c:v>358</c:v>
                </c:pt>
                <c:pt idx="3">
                  <c:v>331</c:v>
                </c:pt>
                <c:pt idx="4">
                  <c:v>380</c:v>
                </c:pt>
                <c:pt idx="5">
                  <c:v>291</c:v>
                </c:pt>
                <c:pt idx="6">
                  <c:v>307</c:v>
                </c:pt>
                <c:pt idx="7">
                  <c:v>361</c:v>
                </c:pt>
                <c:pt idx="8">
                  <c:v>344</c:v>
                </c:pt>
                <c:pt idx="9">
                  <c:v>351</c:v>
                </c:pt>
                <c:pt idx="10">
                  <c:v>338</c:v>
                </c:pt>
                <c:pt idx="11">
                  <c:v>374</c:v>
                </c:pt>
                <c:pt idx="12">
                  <c:v>388</c:v>
                </c:pt>
                <c:pt idx="13">
                  <c:v>325</c:v>
                </c:pt>
                <c:pt idx="14">
                  <c:v>341</c:v>
                </c:pt>
                <c:pt idx="15">
                  <c:v>314</c:v>
                </c:pt>
                <c:pt idx="16">
                  <c:v>375</c:v>
                </c:pt>
                <c:pt idx="17">
                  <c:v>376</c:v>
                </c:pt>
                <c:pt idx="18">
                  <c:v>312</c:v>
                </c:pt>
                <c:pt idx="19">
                  <c:v>301</c:v>
                </c:pt>
                <c:pt idx="20">
                  <c:v>370</c:v>
                </c:pt>
                <c:pt idx="21">
                  <c:v>321</c:v>
                </c:pt>
                <c:pt idx="22">
                  <c:v>374</c:v>
                </c:pt>
                <c:pt idx="23">
                  <c:v>327</c:v>
                </c:pt>
                <c:pt idx="24">
                  <c:v>370</c:v>
                </c:pt>
                <c:pt idx="25">
                  <c:v>414</c:v>
                </c:pt>
                <c:pt idx="26">
                  <c:v>386</c:v>
                </c:pt>
                <c:pt idx="27">
                  <c:v>354</c:v>
                </c:pt>
                <c:pt idx="28">
                  <c:v>313</c:v>
                </c:pt>
                <c:pt idx="29">
                  <c:v>319</c:v>
                </c:pt>
                <c:pt idx="30">
                  <c:v>365</c:v>
                </c:pt>
                <c:pt idx="31">
                  <c:v>357</c:v>
                </c:pt>
                <c:pt idx="32">
                  <c:v>284</c:v>
                </c:pt>
                <c:pt idx="33">
                  <c:v>337</c:v>
                </c:pt>
                <c:pt idx="34">
                  <c:v>368</c:v>
                </c:pt>
                <c:pt idx="35">
                  <c:v>406</c:v>
                </c:pt>
                <c:pt idx="36">
                  <c:v>348</c:v>
                </c:pt>
                <c:pt idx="37">
                  <c:v>325</c:v>
                </c:pt>
                <c:pt idx="38">
                  <c:v>359</c:v>
                </c:pt>
                <c:pt idx="39">
                  <c:v>351</c:v>
                </c:pt>
                <c:pt idx="40">
                  <c:v>345</c:v>
                </c:pt>
                <c:pt idx="41">
                  <c:v>311</c:v>
                </c:pt>
                <c:pt idx="42">
                  <c:v>298</c:v>
                </c:pt>
                <c:pt idx="43">
                  <c:v>309</c:v>
                </c:pt>
                <c:pt idx="44">
                  <c:v>324</c:v>
                </c:pt>
                <c:pt idx="45">
                  <c:v>351</c:v>
                </c:pt>
                <c:pt idx="46">
                  <c:v>375</c:v>
                </c:pt>
                <c:pt idx="47">
                  <c:v>335</c:v>
                </c:pt>
                <c:pt idx="48">
                  <c:v>346</c:v>
                </c:pt>
                <c:pt idx="49">
                  <c:v>340</c:v>
                </c:pt>
                <c:pt idx="50">
                  <c:v>369</c:v>
                </c:pt>
                <c:pt idx="51">
                  <c:v>369</c:v>
                </c:pt>
                <c:pt idx="52">
                  <c:v>364</c:v>
                </c:pt>
                <c:pt idx="53">
                  <c:v>350</c:v>
                </c:pt>
                <c:pt idx="54">
                  <c:v>338</c:v>
                </c:pt>
                <c:pt idx="55">
                  <c:v>289</c:v>
                </c:pt>
                <c:pt idx="56">
                  <c:v>311</c:v>
                </c:pt>
                <c:pt idx="57">
                  <c:v>327</c:v>
                </c:pt>
                <c:pt idx="58">
                  <c:v>338</c:v>
                </c:pt>
                <c:pt idx="59">
                  <c:v>332</c:v>
                </c:pt>
                <c:pt idx="60">
                  <c:v>334</c:v>
                </c:pt>
                <c:pt idx="61">
                  <c:v>384</c:v>
                </c:pt>
                <c:pt idx="62">
                  <c:v>331</c:v>
                </c:pt>
                <c:pt idx="63">
                  <c:v>296</c:v>
                </c:pt>
                <c:pt idx="64">
                  <c:v>350</c:v>
                </c:pt>
                <c:pt idx="65">
                  <c:v>354</c:v>
                </c:pt>
                <c:pt idx="66">
                  <c:v>356</c:v>
                </c:pt>
                <c:pt idx="67">
                  <c:v>326</c:v>
                </c:pt>
                <c:pt idx="68">
                  <c:v>319</c:v>
                </c:pt>
                <c:pt idx="69">
                  <c:v>336</c:v>
                </c:pt>
                <c:pt idx="70">
                  <c:v>336</c:v>
                </c:pt>
                <c:pt idx="71">
                  <c:v>317</c:v>
                </c:pt>
                <c:pt idx="72">
                  <c:v>353</c:v>
                </c:pt>
                <c:pt idx="73">
                  <c:v>320</c:v>
                </c:pt>
                <c:pt idx="74">
                  <c:v>331</c:v>
                </c:pt>
                <c:pt idx="75">
                  <c:v>362</c:v>
                </c:pt>
                <c:pt idx="76">
                  <c:v>312</c:v>
                </c:pt>
                <c:pt idx="77">
                  <c:v>336</c:v>
                </c:pt>
                <c:pt idx="78">
                  <c:v>371</c:v>
                </c:pt>
                <c:pt idx="79">
                  <c:v>367</c:v>
                </c:pt>
                <c:pt idx="80">
                  <c:v>332</c:v>
                </c:pt>
                <c:pt idx="81">
                  <c:v>328</c:v>
                </c:pt>
                <c:pt idx="82">
                  <c:v>354</c:v>
                </c:pt>
                <c:pt idx="83">
                  <c:v>338</c:v>
                </c:pt>
                <c:pt idx="84">
                  <c:v>349</c:v>
                </c:pt>
                <c:pt idx="85">
                  <c:v>355</c:v>
                </c:pt>
                <c:pt idx="86">
                  <c:v>341</c:v>
                </c:pt>
                <c:pt idx="87">
                  <c:v>326</c:v>
                </c:pt>
                <c:pt idx="88">
                  <c:v>353</c:v>
                </c:pt>
                <c:pt idx="89">
                  <c:v>323</c:v>
                </c:pt>
                <c:pt idx="90">
                  <c:v>382</c:v>
                </c:pt>
                <c:pt idx="91">
                  <c:v>343</c:v>
                </c:pt>
                <c:pt idx="92">
                  <c:v>335</c:v>
                </c:pt>
                <c:pt idx="93">
                  <c:v>339</c:v>
                </c:pt>
                <c:pt idx="94">
                  <c:v>338</c:v>
                </c:pt>
                <c:pt idx="95">
                  <c:v>349</c:v>
                </c:pt>
                <c:pt idx="96">
                  <c:v>379</c:v>
                </c:pt>
                <c:pt idx="97">
                  <c:v>331</c:v>
                </c:pt>
                <c:pt idx="98">
                  <c:v>328</c:v>
                </c:pt>
                <c:pt idx="99">
                  <c:v>342</c:v>
                </c:pt>
                <c:pt idx="100">
                  <c:v>349</c:v>
                </c:pt>
                <c:pt idx="101">
                  <c:v>363</c:v>
                </c:pt>
                <c:pt idx="102">
                  <c:v>390</c:v>
                </c:pt>
                <c:pt idx="103">
                  <c:v>364</c:v>
                </c:pt>
                <c:pt idx="104">
                  <c:v>371</c:v>
                </c:pt>
                <c:pt idx="105">
                  <c:v>390</c:v>
                </c:pt>
                <c:pt idx="106">
                  <c:v>364</c:v>
                </c:pt>
                <c:pt idx="107">
                  <c:v>337</c:v>
                </c:pt>
                <c:pt idx="108">
                  <c:v>353</c:v>
                </c:pt>
                <c:pt idx="109">
                  <c:v>329</c:v>
                </c:pt>
                <c:pt idx="110">
                  <c:v>285</c:v>
                </c:pt>
                <c:pt idx="111">
                  <c:v>343</c:v>
                </c:pt>
                <c:pt idx="112">
                  <c:v>332</c:v>
                </c:pt>
                <c:pt idx="113">
                  <c:v>379</c:v>
                </c:pt>
                <c:pt idx="114">
                  <c:v>360</c:v>
                </c:pt>
                <c:pt idx="115">
                  <c:v>330</c:v>
                </c:pt>
                <c:pt idx="116">
                  <c:v>332</c:v>
                </c:pt>
                <c:pt idx="117">
                  <c:v>298</c:v>
                </c:pt>
                <c:pt idx="118">
                  <c:v>303</c:v>
                </c:pt>
                <c:pt idx="119">
                  <c:v>326</c:v>
                </c:pt>
                <c:pt idx="120">
                  <c:v>305</c:v>
                </c:pt>
                <c:pt idx="121">
                  <c:v>348</c:v>
                </c:pt>
                <c:pt idx="122">
                  <c:v>333</c:v>
                </c:pt>
                <c:pt idx="123">
                  <c:v>315</c:v>
                </c:pt>
                <c:pt idx="124">
                  <c:v>346</c:v>
                </c:pt>
                <c:pt idx="125">
                  <c:v>345</c:v>
                </c:pt>
                <c:pt idx="126">
                  <c:v>373</c:v>
                </c:pt>
                <c:pt idx="127">
                  <c:v>356</c:v>
                </c:pt>
                <c:pt idx="128">
                  <c:v>344</c:v>
                </c:pt>
                <c:pt idx="129">
                  <c:v>316</c:v>
                </c:pt>
                <c:pt idx="130">
                  <c:v>340</c:v>
                </c:pt>
                <c:pt idx="131">
                  <c:v>328</c:v>
                </c:pt>
                <c:pt idx="132">
                  <c:v>323</c:v>
                </c:pt>
                <c:pt idx="133">
                  <c:v>327</c:v>
                </c:pt>
                <c:pt idx="134">
                  <c:v>316</c:v>
                </c:pt>
                <c:pt idx="135">
                  <c:v>358</c:v>
                </c:pt>
                <c:pt idx="136">
                  <c:v>299</c:v>
                </c:pt>
                <c:pt idx="137">
                  <c:v>352</c:v>
                </c:pt>
                <c:pt idx="138">
                  <c:v>376</c:v>
                </c:pt>
                <c:pt idx="139">
                  <c:v>321</c:v>
                </c:pt>
                <c:pt idx="140">
                  <c:v>305</c:v>
                </c:pt>
                <c:pt idx="141">
                  <c:v>371</c:v>
                </c:pt>
                <c:pt idx="142">
                  <c:v>351</c:v>
                </c:pt>
                <c:pt idx="143">
                  <c:v>332</c:v>
                </c:pt>
                <c:pt idx="144">
                  <c:v>365</c:v>
                </c:pt>
                <c:pt idx="145">
                  <c:v>342</c:v>
                </c:pt>
                <c:pt idx="146">
                  <c:v>369</c:v>
                </c:pt>
                <c:pt idx="147">
                  <c:v>313</c:v>
                </c:pt>
                <c:pt idx="148">
                  <c:v>360</c:v>
                </c:pt>
                <c:pt idx="149">
                  <c:v>341</c:v>
                </c:pt>
                <c:pt idx="150">
                  <c:v>381</c:v>
                </c:pt>
                <c:pt idx="151">
                  <c:v>334</c:v>
                </c:pt>
                <c:pt idx="152">
                  <c:v>322</c:v>
                </c:pt>
                <c:pt idx="153">
                  <c:v>353</c:v>
                </c:pt>
                <c:pt idx="154">
                  <c:v>311</c:v>
                </c:pt>
                <c:pt idx="155">
                  <c:v>362</c:v>
                </c:pt>
                <c:pt idx="156">
                  <c:v>363</c:v>
                </c:pt>
                <c:pt idx="157">
                  <c:v>346</c:v>
                </c:pt>
                <c:pt idx="158">
                  <c:v>293</c:v>
                </c:pt>
                <c:pt idx="159">
                  <c:v>302</c:v>
                </c:pt>
                <c:pt idx="160">
                  <c:v>360</c:v>
                </c:pt>
                <c:pt idx="161">
                  <c:v>320</c:v>
                </c:pt>
                <c:pt idx="162">
                  <c:v>335</c:v>
                </c:pt>
                <c:pt idx="163">
                  <c:v>314</c:v>
                </c:pt>
                <c:pt idx="164">
                  <c:v>366</c:v>
                </c:pt>
                <c:pt idx="165">
                  <c:v>349</c:v>
                </c:pt>
                <c:pt idx="166">
                  <c:v>332</c:v>
                </c:pt>
                <c:pt idx="167">
                  <c:v>344</c:v>
                </c:pt>
                <c:pt idx="168">
                  <c:v>318</c:v>
                </c:pt>
                <c:pt idx="169">
                  <c:v>307</c:v>
                </c:pt>
                <c:pt idx="170">
                  <c:v>374</c:v>
                </c:pt>
                <c:pt idx="171">
                  <c:v>349</c:v>
                </c:pt>
                <c:pt idx="172">
                  <c:v>296</c:v>
                </c:pt>
                <c:pt idx="173">
                  <c:v>328</c:v>
                </c:pt>
                <c:pt idx="174">
                  <c:v>348</c:v>
                </c:pt>
                <c:pt idx="175">
                  <c:v>310</c:v>
                </c:pt>
                <c:pt idx="176">
                  <c:v>375</c:v>
                </c:pt>
                <c:pt idx="177">
                  <c:v>326</c:v>
                </c:pt>
                <c:pt idx="178">
                  <c:v>361</c:v>
                </c:pt>
                <c:pt idx="179">
                  <c:v>323</c:v>
                </c:pt>
                <c:pt idx="180">
                  <c:v>314</c:v>
                </c:pt>
                <c:pt idx="181">
                  <c:v>380</c:v>
                </c:pt>
                <c:pt idx="182">
                  <c:v>327</c:v>
                </c:pt>
                <c:pt idx="183">
                  <c:v>310</c:v>
                </c:pt>
                <c:pt idx="184">
                  <c:v>356</c:v>
                </c:pt>
                <c:pt idx="185">
                  <c:v>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8-4FF3-B96D-8F24A46BE89C}"/>
            </c:ext>
          </c:extLst>
        </c:ser>
        <c:ser>
          <c:idx val="1"/>
          <c:order val="1"/>
          <c:tx>
            <c:strRef>
              <c:f>'Modelo 04'!$I$5</c:f>
              <c:strCache>
                <c:ptCount val="1"/>
                <c:pt idx="0">
                  <c:v>E(x)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'Modelo 04'!$I$6:$I$191</c:f>
              <c:numCache>
                <c:formatCode>#,##0.00_ ;\-#,##0.00\ </c:formatCode>
                <c:ptCount val="186"/>
                <c:pt idx="0">
                  <c:v>308.77813757834332</c:v>
                </c:pt>
                <c:pt idx="1">
                  <c:v>332.18729358152149</c:v>
                </c:pt>
                <c:pt idx="2">
                  <c:v>367.73453047523651</c:v>
                </c:pt>
                <c:pt idx="3">
                  <c:v>337.3893282488944</c:v>
                </c:pt>
                <c:pt idx="4">
                  <c:v>357.33046114049068</c:v>
                </c:pt>
                <c:pt idx="5">
                  <c:v>301.84209135517938</c:v>
                </c:pt>
                <c:pt idx="6">
                  <c:v>315.7141838015072</c:v>
                </c:pt>
                <c:pt idx="7">
                  <c:v>351.26142069522223</c:v>
                </c:pt>
                <c:pt idx="8">
                  <c:v>347.79339758364029</c:v>
                </c:pt>
                <c:pt idx="9">
                  <c:v>327.85226469204406</c:v>
                </c:pt>
                <c:pt idx="10">
                  <c:v>340.8573513604764</c:v>
                </c:pt>
                <c:pt idx="11">
                  <c:v>385.07464603314628</c:v>
                </c:pt>
                <c:pt idx="12">
                  <c:v>370.33554780892297</c:v>
                </c:pt>
                <c:pt idx="13">
                  <c:v>305.31011446676132</c:v>
                </c:pt>
                <c:pt idx="14">
                  <c:v>363.39950158575908</c:v>
                </c:pt>
                <c:pt idx="15">
                  <c:v>332.18729358152149</c:v>
                </c:pt>
                <c:pt idx="16">
                  <c:v>357.33046114049068</c:v>
                </c:pt>
                <c:pt idx="17">
                  <c:v>352.9954322510132</c:v>
                </c:pt>
                <c:pt idx="18">
                  <c:v>300.10807979938841</c:v>
                </c:pt>
                <c:pt idx="19">
                  <c:v>317.44819535729818</c:v>
                </c:pt>
                <c:pt idx="20">
                  <c:v>375.53758247629594</c:v>
                </c:pt>
                <c:pt idx="21">
                  <c:v>340.8573513604764</c:v>
                </c:pt>
                <c:pt idx="22">
                  <c:v>385.94165181104177</c:v>
                </c:pt>
                <c:pt idx="23">
                  <c:v>347.79339758364029</c:v>
                </c:pt>
                <c:pt idx="24">
                  <c:v>380.73961714366885</c:v>
                </c:pt>
                <c:pt idx="25">
                  <c:v>392.01069225631022</c:v>
                </c:pt>
                <c:pt idx="26">
                  <c:v>367.73453047523651</c:v>
                </c:pt>
                <c:pt idx="27">
                  <c:v>334.78831091520794</c:v>
                </c:pt>
                <c:pt idx="28">
                  <c:v>317.44819535729818</c:v>
                </c:pt>
                <c:pt idx="29">
                  <c:v>333.92130513731246</c:v>
                </c:pt>
                <c:pt idx="30">
                  <c:v>346.9263918057448</c:v>
                </c:pt>
                <c:pt idx="31">
                  <c:v>366.86752469734103</c:v>
                </c:pt>
                <c:pt idx="32">
                  <c:v>298.37406824359743</c:v>
                </c:pt>
                <c:pt idx="33">
                  <c:v>339.12333980468537</c:v>
                </c:pt>
                <c:pt idx="34">
                  <c:v>353.86243802890868</c:v>
                </c:pt>
                <c:pt idx="35">
                  <c:v>388.54266914472822</c:v>
                </c:pt>
                <c:pt idx="36">
                  <c:v>324.38424158046212</c:v>
                </c:pt>
                <c:pt idx="37">
                  <c:v>321.7832242467756</c:v>
                </c:pt>
                <c:pt idx="38">
                  <c:v>363.39950158575908</c:v>
                </c:pt>
                <c:pt idx="39">
                  <c:v>375.53758247629594</c:v>
                </c:pt>
                <c:pt idx="40">
                  <c:v>334.78831091520794</c:v>
                </c:pt>
                <c:pt idx="41">
                  <c:v>320.04921269098463</c:v>
                </c:pt>
                <c:pt idx="42">
                  <c:v>305.31011446676132</c:v>
                </c:pt>
                <c:pt idx="43">
                  <c:v>326.98525891414857</c:v>
                </c:pt>
                <c:pt idx="44">
                  <c:v>316.58118957940269</c:v>
                </c:pt>
                <c:pt idx="45">
                  <c:v>332.18729358152149</c:v>
                </c:pt>
                <c:pt idx="46">
                  <c:v>352.12842647311771</c:v>
                </c:pt>
                <c:pt idx="47">
                  <c:v>324.38424158046212</c:v>
                </c:pt>
                <c:pt idx="48">
                  <c:v>353.86243802890868</c:v>
                </c:pt>
                <c:pt idx="49">
                  <c:v>338.25633402678989</c:v>
                </c:pt>
                <c:pt idx="50">
                  <c:v>355.59644958469966</c:v>
                </c:pt>
                <c:pt idx="51">
                  <c:v>374.67057669840045</c:v>
                </c:pt>
                <c:pt idx="52">
                  <c:v>379.87261136577337</c:v>
                </c:pt>
                <c:pt idx="53">
                  <c:v>348.66040336153577</c:v>
                </c:pt>
                <c:pt idx="54">
                  <c:v>355.59644958469966</c:v>
                </c:pt>
                <c:pt idx="55">
                  <c:v>299.24107402149292</c:v>
                </c:pt>
                <c:pt idx="56">
                  <c:v>329.58627624783503</c:v>
                </c:pt>
                <c:pt idx="57">
                  <c:v>342.59136291626737</c:v>
                </c:pt>
                <c:pt idx="58">
                  <c:v>345.19238024995383</c:v>
                </c:pt>
                <c:pt idx="59">
                  <c:v>312.24616068992526</c:v>
                </c:pt>
                <c:pt idx="60">
                  <c:v>336.52232247099892</c:v>
                </c:pt>
                <c:pt idx="61">
                  <c:v>371.20255358681845</c:v>
                </c:pt>
                <c:pt idx="62">
                  <c:v>347.79339758364029</c:v>
                </c:pt>
                <c:pt idx="63">
                  <c:v>311.37915491202978</c:v>
                </c:pt>
                <c:pt idx="64">
                  <c:v>326.98525891414857</c:v>
                </c:pt>
                <c:pt idx="65">
                  <c:v>330.45328202573052</c:v>
                </c:pt>
                <c:pt idx="66">
                  <c:v>333.05429935941697</c:v>
                </c:pt>
                <c:pt idx="67">
                  <c:v>341.72435713837189</c:v>
                </c:pt>
                <c:pt idx="68">
                  <c:v>324.38424158046212</c:v>
                </c:pt>
                <c:pt idx="69">
                  <c:v>329.58627624783503</c:v>
                </c:pt>
                <c:pt idx="70">
                  <c:v>348.66040336153577</c:v>
                </c:pt>
                <c:pt idx="71">
                  <c:v>331.320287803626</c:v>
                </c:pt>
                <c:pt idx="72">
                  <c:v>352.12842647311771</c:v>
                </c:pt>
                <c:pt idx="73">
                  <c:v>334.78831091520794</c:v>
                </c:pt>
                <c:pt idx="74">
                  <c:v>347.79339758364029</c:v>
                </c:pt>
                <c:pt idx="75">
                  <c:v>357.33046114049068</c:v>
                </c:pt>
                <c:pt idx="76">
                  <c:v>330.45328202573052</c:v>
                </c:pt>
                <c:pt idx="77">
                  <c:v>329.58627624783503</c:v>
                </c:pt>
                <c:pt idx="78">
                  <c:v>357.33046114049068</c:v>
                </c:pt>
                <c:pt idx="79">
                  <c:v>367.73453047523651</c:v>
                </c:pt>
                <c:pt idx="80">
                  <c:v>338.25633402678989</c:v>
                </c:pt>
                <c:pt idx="81">
                  <c:v>344.32537447205834</c:v>
                </c:pt>
                <c:pt idx="82">
                  <c:v>348.66040336153577</c:v>
                </c:pt>
                <c:pt idx="83">
                  <c:v>336.52232247099892</c:v>
                </c:pt>
                <c:pt idx="84">
                  <c:v>367.73453047523651</c:v>
                </c:pt>
                <c:pt idx="85">
                  <c:v>379.87261136577337</c:v>
                </c:pt>
                <c:pt idx="86">
                  <c:v>348.66040336153577</c:v>
                </c:pt>
                <c:pt idx="87">
                  <c:v>327.85226469204406</c:v>
                </c:pt>
                <c:pt idx="88">
                  <c:v>352.12842647311771</c:v>
                </c:pt>
                <c:pt idx="89">
                  <c:v>328.71927046993954</c:v>
                </c:pt>
                <c:pt idx="90">
                  <c:v>364.26650736365457</c:v>
                </c:pt>
                <c:pt idx="91">
                  <c:v>336.52232247099892</c:v>
                </c:pt>
                <c:pt idx="92">
                  <c:v>333.05429935941697</c:v>
                </c:pt>
                <c:pt idx="93">
                  <c:v>323.51723580256663</c:v>
                </c:pt>
                <c:pt idx="94">
                  <c:v>314.84717802361172</c:v>
                </c:pt>
                <c:pt idx="95">
                  <c:v>334.78831091520794</c:v>
                </c:pt>
                <c:pt idx="96">
                  <c:v>360.79848425207263</c:v>
                </c:pt>
                <c:pt idx="97">
                  <c:v>337.3893282488944</c:v>
                </c:pt>
                <c:pt idx="98">
                  <c:v>325.2512473583576</c:v>
                </c:pt>
                <c:pt idx="99">
                  <c:v>359.93147847417714</c:v>
                </c:pt>
                <c:pt idx="100">
                  <c:v>329.58627624783503</c:v>
                </c:pt>
                <c:pt idx="101">
                  <c:v>368.601536253132</c:v>
                </c:pt>
                <c:pt idx="102">
                  <c:v>372.06955936471394</c:v>
                </c:pt>
                <c:pt idx="103">
                  <c:v>350.39441491732674</c:v>
                </c:pt>
                <c:pt idx="104">
                  <c:v>348.66040336153577</c:v>
                </c:pt>
                <c:pt idx="105">
                  <c:v>367.73453047523651</c:v>
                </c:pt>
                <c:pt idx="106">
                  <c:v>345.19238024995383</c:v>
                </c:pt>
                <c:pt idx="107">
                  <c:v>344.32537447205834</c:v>
                </c:pt>
                <c:pt idx="108">
                  <c:v>343.45836869416286</c:v>
                </c:pt>
                <c:pt idx="109">
                  <c:v>331.320287803626</c:v>
                </c:pt>
                <c:pt idx="110">
                  <c:v>299.24107402149292</c:v>
                </c:pt>
                <c:pt idx="111">
                  <c:v>336.52232247099892</c:v>
                </c:pt>
                <c:pt idx="112">
                  <c:v>343.45836869416286</c:v>
                </c:pt>
                <c:pt idx="113">
                  <c:v>360.79848425207263</c:v>
                </c:pt>
                <c:pt idx="114">
                  <c:v>380.73961714366885</c:v>
                </c:pt>
                <c:pt idx="115">
                  <c:v>327.85226469204406</c:v>
                </c:pt>
                <c:pt idx="116">
                  <c:v>343.45836869416286</c:v>
                </c:pt>
                <c:pt idx="117">
                  <c:v>305.31011446676132</c:v>
                </c:pt>
                <c:pt idx="118">
                  <c:v>320.04921269098463</c:v>
                </c:pt>
                <c:pt idx="119">
                  <c:v>337.3893282488944</c:v>
                </c:pt>
                <c:pt idx="120">
                  <c:v>308.77813757834332</c:v>
                </c:pt>
                <c:pt idx="121">
                  <c:v>356.4634553625952</c:v>
                </c:pt>
                <c:pt idx="122">
                  <c:v>335.65531669310343</c:v>
                </c:pt>
                <c:pt idx="123">
                  <c:v>329.58627624783503</c:v>
                </c:pt>
                <c:pt idx="124">
                  <c:v>335.65531669310343</c:v>
                </c:pt>
                <c:pt idx="125">
                  <c:v>368.601536253132</c:v>
                </c:pt>
                <c:pt idx="126">
                  <c:v>354.72944380680417</c:v>
                </c:pt>
                <c:pt idx="127">
                  <c:v>346.05938602784931</c:v>
                </c:pt>
                <c:pt idx="128">
                  <c:v>342.59136291626737</c:v>
                </c:pt>
                <c:pt idx="129">
                  <c:v>326.11825313625309</c:v>
                </c:pt>
                <c:pt idx="130">
                  <c:v>347.79339758364029</c:v>
                </c:pt>
                <c:pt idx="131">
                  <c:v>344.32537447205834</c:v>
                </c:pt>
                <c:pt idx="132">
                  <c:v>342.59136291626737</c:v>
                </c:pt>
                <c:pt idx="133">
                  <c:v>338.25633402678989</c:v>
                </c:pt>
                <c:pt idx="134">
                  <c:v>316.58118957940269</c:v>
                </c:pt>
                <c:pt idx="135">
                  <c:v>358.19746691838617</c:v>
                </c:pt>
                <c:pt idx="136">
                  <c:v>311.37915491202978</c:v>
                </c:pt>
                <c:pt idx="137">
                  <c:v>346.05938602784931</c:v>
                </c:pt>
                <c:pt idx="138">
                  <c:v>358.19746691838617</c:v>
                </c:pt>
                <c:pt idx="139">
                  <c:v>309.6451433562388</c:v>
                </c:pt>
                <c:pt idx="140">
                  <c:v>322.65023002467109</c:v>
                </c:pt>
                <c:pt idx="141">
                  <c:v>362.5324958078636</c:v>
                </c:pt>
                <c:pt idx="142">
                  <c:v>370.33554780892297</c:v>
                </c:pt>
                <c:pt idx="143">
                  <c:v>325.2512473583576</c:v>
                </c:pt>
                <c:pt idx="144">
                  <c:v>375.53758247629594</c:v>
                </c:pt>
                <c:pt idx="145">
                  <c:v>339.99034558258091</c:v>
                </c:pt>
                <c:pt idx="146">
                  <c:v>355.59644958469966</c:v>
                </c:pt>
                <c:pt idx="147">
                  <c:v>300.97508557728389</c:v>
                </c:pt>
                <c:pt idx="148">
                  <c:v>346.05938602784931</c:v>
                </c:pt>
                <c:pt idx="149">
                  <c:v>339.12333980468537</c:v>
                </c:pt>
                <c:pt idx="150">
                  <c:v>358.19746691838617</c:v>
                </c:pt>
                <c:pt idx="151">
                  <c:v>319.18220691308915</c:v>
                </c:pt>
                <c:pt idx="152">
                  <c:v>327.85226469204406</c:v>
                </c:pt>
                <c:pt idx="153">
                  <c:v>333.92130513731246</c:v>
                </c:pt>
                <c:pt idx="154">
                  <c:v>320.04921269098463</c:v>
                </c:pt>
                <c:pt idx="155">
                  <c:v>388.54266914472822</c:v>
                </c:pt>
                <c:pt idx="156">
                  <c:v>363.39950158575908</c:v>
                </c:pt>
                <c:pt idx="157">
                  <c:v>344.32537447205834</c:v>
                </c:pt>
                <c:pt idx="158">
                  <c:v>304.44310868886583</c:v>
                </c:pt>
                <c:pt idx="159">
                  <c:v>318.31520113519366</c:v>
                </c:pt>
                <c:pt idx="160">
                  <c:v>375.53758247629594</c:v>
                </c:pt>
                <c:pt idx="161">
                  <c:v>316.58118957940269</c:v>
                </c:pt>
                <c:pt idx="162">
                  <c:v>333.05429935941697</c:v>
                </c:pt>
                <c:pt idx="163">
                  <c:v>323.51723580256663</c:v>
                </c:pt>
                <c:pt idx="164">
                  <c:v>361.66549002996811</c:v>
                </c:pt>
                <c:pt idx="165">
                  <c:v>325.2512473583576</c:v>
                </c:pt>
                <c:pt idx="166">
                  <c:v>312.24616068992526</c:v>
                </c:pt>
                <c:pt idx="167">
                  <c:v>342.59136291626737</c:v>
                </c:pt>
                <c:pt idx="168">
                  <c:v>306.17712024465681</c:v>
                </c:pt>
                <c:pt idx="169">
                  <c:v>310.51214913413429</c:v>
                </c:pt>
                <c:pt idx="170">
                  <c:v>379.87261136577337</c:v>
                </c:pt>
                <c:pt idx="171">
                  <c:v>372.93656514260948</c:v>
                </c:pt>
                <c:pt idx="172">
                  <c:v>312.24616068992526</c:v>
                </c:pt>
                <c:pt idx="173">
                  <c:v>343.45836869416286</c:v>
                </c:pt>
                <c:pt idx="174">
                  <c:v>361.66549002996811</c:v>
                </c:pt>
                <c:pt idx="175">
                  <c:v>313.98017224571623</c:v>
                </c:pt>
                <c:pt idx="176">
                  <c:v>356.4634553625952</c:v>
                </c:pt>
                <c:pt idx="177">
                  <c:v>323.51723580256663</c:v>
                </c:pt>
                <c:pt idx="178">
                  <c:v>342.59136291626737</c:v>
                </c:pt>
                <c:pt idx="179">
                  <c:v>328.71927046993954</c:v>
                </c:pt>
                <c:pt idx="180">
                  <c:v>332.18729358152149</c:v>
                </c:pt>
                <c:pt idx="181">
                  <c:v>357.33046114049068</c:v>
                </c:pt>
                <c:pt idx="182">
                  <c:v>320.04921269098463</c:v>
                </c:pt>
                <c:pt idx="183">
                  <c:v>323.51723580256663</c:v>
                </c:pt>
                <c:pt idx="184">
                  <c:v>366.00051891944554</c:v>
                </c:pt>
                <c:pt idx="185">
                  <c:v>334.78831091520794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8-4FF3-B96D-8F24A46BE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516799"/>
        <c:axId val="1904162287"/>
      </c:lineChart>
      <c:catAx>
        <c:axId val="49851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4162287"/>
        <c:crosses val="autoZero"/>
        <c:auto val="1"/>
        <c:lblAlgn val="ctr"/>
        <c:lblOffset val="100"/>
        <c:noMultiLvlLbl val="0"/>
      </c:catAx>
      <c:valAx>
        <c:axId val="190416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85167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371022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22A0FD-4A93-4343-9D88-0B53CEB615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5F8F9D1-AB73-4355-BB8F-4A2DB3FE761F}"/>
            </a:ext>
          </a:extLst>
        </xdr:cNvPr>
        <xdr:cNvSpPr/>
      </xdr:nvSpPr>
      <xdr:spPr>
        <a:xfrm>
          <a:off x="17621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Seleção de Modelos - Regra 70 x 30</a:t>
          </a:r>
        </a:p>
      </xdr:txBody>
    </xdr:sp>
    <xdr:clientData/>
  </xdr:oneCellAnchor>
  <xdr:oneCellAnchor>
    <xdr:from>
      <xdr:col>17</xdr:col>
      <xdr:colOff>28575</xdr:colOff>
      <xdr:row>2</xdr:row>
      <xdr:rowOff>66675</xdr:rowOff>
    </xdr:from>
    <xdr:ext cx="12805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1224BD7-2812-46DD-ACB0-09A350360FAD}"/>
                </a:ext>
              </a:extLst>
            </xdr:cNvPr>
            <xdr:cNvSpPr txBox="1"/>
          </xdr:nvSpPr>
          <xdr:spPr>
            <a:xfrm>
              <a:off x="9848850" y="762000"/>
              <a:ext cx="12805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pt-BR" sz="1400" b="1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pt-BR" sz="14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pt-BR" sz="1400" b="1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1224BD7-2812-46DD-ACB0-09A350360FAD}"/>
                </a:ext>
              </a:extLst>
            </xdr:cNvPr>
            <xdr:cNvSpPr txBox="1"/>
          </xdr:nvSpPr>
          <xdr:spPr>
            <a:xfrm>
              <a:off x="9848850" y="762000"/>
              <a:ext cx="12805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b="1" i="0">
                  <a:latin typeface="Cambria Math" panose="02040503050406030204" pitchFamily="18" charset="0"/>
                </a:rPr>
                <a:t>𝒚=</a:t>
              </a:r>
              <a:r>
                <a:rPr lang="pt-BR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1400" b="1" i="0">
                  <a:latin typeface="Cambria Math" panose="02040503050406030204" pitchFamily="18" charset="0"/>
                </a:rPr>
                <a:t>𝟎+</a:t>
              </a:r>
              <a:r>
                <a:rPr lang="pt-BR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1400" b="1" i="0">
                  <a:latin typeface="Cambria Math" panose="02040503050406030204" pitchFamily="18" charset="0"/>
                </a:rPr>
                <a:t>𝟏∗𝒙</a:t>
              </a:r>
              <a:endParaRPr lang="pt-BR" sz="1400" b="1"/>
            </a:p>
          </xdr:txBody>
        </xdr:sp>
      </mc:Fallback>
    </mc:AlternateContent>
    <xdr:clientData/>
  </xdr:oneCellAnchor>
  <xdr:twoCellAnchor>
    <xdr:from>
      <xdr:col>12</xdr:col>
      <xdr:colOff>361950</xdr:colOff>
      <xdr:row>17</xdr:row>
      <xdr:rowOff>66674</xdr:rowOff>
    </xdr:from>
    <xdr:to>
      <xdr:col>19</xdr:col>
      <xdr:colOff>19050</xdr:colOff>
      <xdr:row>34</xdr:row>
      <xdr:rowOff>19049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FBDD8AF-9A53-407B-BFA6-552F976AC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361950</xdr:colOff>
      <xdr:row>34</xdr:row>
      <xdr:rowOff>114300</xdr:rowOff>
    </xdr:from>
    <xdr:to>
      <xdr:col>19</xdr:col>
      <xdr:colOff>19050</xdr:colOff>
      <xdr:row>50</xdr:row>
      <xdr:rowOff>161924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2A94AA8-0B6F-46B3-9BD5-8AC09B3B4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371022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368C9AA-6D78-49A4-869E-1F7577E998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73026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247650</xdr:colOff>
      <xdr:row>1</xdr:row>
      <xdr:rowOff>19050</xdr:rowOff>
    </xdr:from>
    <xdr:ext cx="9439274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6743157-A978-4A4A-928D-8AA57E414CFA}"/>
            </a:ext>
          </a:extLst>
        </xdr:cNvPr>
        <xdr:cNvSpPr/>
      </xdr:nvSpPr>
      <xdr:spPr>
        <a:xfrm>
          <a:off x="1647825" y="123825"/>
          <a:ext cx="9439274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Seleção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Modelos - Regra 70 x 30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oneCellAnchor>
    <xdr:from>
      <xdr:col>17</xdr:col>
      <xdr:colOff>28575</xdr:colOff>
      <xdr:row>2</xdr:row>
      <xdr:rowOff>66675</xdr:rowOff>
    </xdr:from>
    <xdr:ext cx="12805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1E9F487-46C7-4095-B647-6894AD5DC864}"/>
                </a:ext>
              </a:extLst>
            </xdr:cNvPr>
            <xdr:cNvSpPr txBox="1"/>
          </xdr:nvSpPr>
          <xdr:spPr>
            <a:xfrm>
              <a:off x="9734550" y="762000"/>
              <a:ext cx="12805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1" i="1">
                        <a:latin typeface="Cambria Math" panose="02040503050406030204" pitchFamily="18" charset="0"/>
                      </a:rPr>
                      <m:t>𝒚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pt-BR" sz="1400" b="1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  <m:sub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>
                      <a:rPr lang="pt-BR" sz="14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pt-BR" sz="1400" b="1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1E9F487-46C7-4095-B647-6894AD5DC864}"/>
                </a:ext>
              </a:extLst>
            </xdr:cNvPr>
            <xdr:cNvSpPr txBox="1"/>
          </xdr:nvSpPr>
          <xdr:spPr>
            <a:xfrm>
              <a:off x="9734550" y="762000"/>
              <a:ext cx="12805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400" b="1" i="0">
                  <a:latin typeface="Cambria Math" panose="02040503050406030204" pitchFamily="18" charset="0"/>
                </a:rPr>
                <a:t>𝒚=</a:t>
              </a:r>
              <a:r>
                <a:rPr lang="pt-BR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1400" b="1" i="0">
                  <a:latin typeface="Cambria Math" panose="02040503050406030204" pitchFamily="18" charset="0"/>
                </a:rPr>
                <a:t>𝟎+</a:t>
              </a:r>
              <a:r>
                <a:rPr lang="pt-BR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𝜷_</a:t>
              </a:r>
              <a:r>
                <a:rPr lang="pt-BR" sz="1400" b="1" i="0">
                  <a:latin typeface="Cambria Math" panose="02040503050406030204" pitchFamily="18" charset="0"/>
                </a:rPr>
                <a:t>𝟏∗𝒙</a:t>
              </a:r>
              <a:endParaRPr lang="pt-BR" sz="1400" b="1"/>
            </a:p>
          </xdr:txBody>
        </xdr:sp>
      </mc:Fallback>
    </mc:AlternateContent>
    <xdr:clientData/>
  </xdr:oneCellAnchor>
  <xdr:twoCellAnchor>
    <xdr:from>
      <xdr:col>12</xdr:col>
      <xdr:colOff>361950</xdr:colOff>
      <xdr:row>17</xdr:row>
      <xdr:rowOff>66674</xdr:rowOff>
    </xdr:from>
    <xdr:to>
      <xdr:col>19</xdr:col>
      <xdr:colOff>19050</xdr:colOff>
      <xdr:row>34</xdr:row>
      <xdr:rowOff>19049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A4A0D53-0AC0-4FFD-B9CD-B1FC66AAA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361950</xdr:colOff>
      <xdr:row>34</xdr:row>
      <xdr:rowOff>114300</xdr:rowOff>
    </xdr:from>
    <xdr:to>
      <xdr:col>19</xdr:col>
      <xdr:colOff>19050</xdr:colOff>
      <xdr:row>50</xdr:row>
      <xdr:rowOff>161924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07B102C-4796-4648-ADBC-87D088798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294822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2A9CFF-2463-4756-9B3A-114F0BF5CB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73026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247649</xdr:colOff>
      <xdr:row>1</xdr:row>
      <xdr:rowOff>19050</xdr:rowOff>
    </xdr:from>
    <xdr:ext cx="96297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B66FFD5-696A-4477-808E-E78B6EAAAC12}"/>
            </a:ext>
          </a:extLst>
        </xdr:cNvPr>
        <xdr:cNvSpPr/>
      </xdr:nvSpPr>
      <xdr:spPr>
        <a:xfrm>
          <a:off x="1724024" y="123825"/>
          <a:ext cx="96297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Seleção de Modelos - Regra 70 x 30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E903-3378-43E6-AC4E-1F2D7317BB88}">
  <dimension ref="B1:S191"/>
  <sheetViews>
    <sheetView showGridLines="0" topLeftCell="A165" zoomScaleNormal="100" workbookViewId="0">
      <selection activeCell="S14" sqref="S14"/>
    </sheetView>
  </sheetViews>
  <sheetFormatPr defaultRowHeight="15" x14ac:dyDescent="0.25"/>
  <cols>
    <col min="1" max="1" width="0.85546875" customWidth="1"/>
    <col min="2" max="2" width="1.85546875" customWidth="1"/>
    <col min="3" max="3" width="7.28515625" bestFit="1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7.140625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24.7109375" bestFit="1" customWidth="1"/>
    <col min="17" max="17" width="6" customWidth="1"/>
    <col min="18" max="18" width="18.7109375" bestFit="1" customWidth="1"/>
    <col min="19" max="19" width="9.14062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10.5" customHeight="1" thickBot="1" x14ac:dyDescent="0.3">
      <c r="C3" s="2"/>
      <c r="D3" s="2"/>
      <c r="E3" s="2"/>
      <c r="F3" s="2"/>
      <c r="G3" s="2"/>
      <c r="I3" s="2"/>
      <c r="J3" s="2"/>
    </row>
    <row r="4" spans="2:19" x14ac:dyDescent="0.25">
      <c r="C4" s="8"/>
      <c r="D4" s="8"/>
      <c r="E4" s="57" t="s">
        <v>190</v>
      </c>
      <c r="F4" s="57"/>
      <c r="G4" s="57"/>
      <c r="I4" s="58" t="s">
        <v>203</v>
      </c>
      <c r="J4" s="58"/>
      <c r="L4" s="32" t="s">
        <v>204</v>
      </c>
      <c r="M4" s="32" t="s">
        <v>205</v>
      </c>
      <c r="N4" s="32" t="s">
        <v>206</v>
      </c>
      <c r="P4" s="32" t="s">
        <v>212</v>
      </c>
    </row>
    <row r="5" spans="2:19" ht="15.75" thickBot="1" x14ac:dyDescent="0.3">
      <c r="C5" s="7" t="s">
        <v>3</v>
      </c>
      <c r="D5" s="9" t="s">
        <v>0</v>
      </c>
      <c r="E5" s="7" t="s">
        <v>191</v>
      </c>
      <c r="F5" s="7" t="s">
        <v>2</v>
      </c>
      <c r="G5" s="7" t="s">
        <v>1</v>
      </c>
      <c r="I5" s="26" t="s">
        <v>198</v>
      </c>
      <c r="J5" s="26" t="s">
        <v>201</v>
      </c>
      <c r="L5" s="34" t="s">
        <v>207</v>
      </c>
      <c r="M5" s="31" t="s">
        <v>0</v>
      </c>
      <c r="N5" s="31" t="s">
        <v>191</v>
      </c>
      <c r="P5" s="31" t="s">
        <v>213</v>
      </c>
      <c r="R5" s="15" t="s">
        <v>197</v>
      </c>
      <c r="S5" s="15"/>
    </row>
    <row r="6" spans="2:19" x14ac:dyDescent="0.25">
      <c r="C6" s="3" t="s">
        <v>4</v>
      </c>
      <c r="D6" s="4">
        <v>38.130000000000003</v>
      </c>
      <c r="E6" s="3">
        <v>391</v>
      </c>
      <c r="F6" s="3">
        <v>313</v>
      </c>
      <c r="G6" s="3">
        <v>90</v>
      </c>
      <c r="I6" s="27">
        <f>$S$10+$S$11*D6</f>
        <v>335.43626199151788</v>
      </c>
      <c r="J6" s="27">
        <f>I6-F6</f>
        <v>22.436261991517881</v>
      </c>
      <c r="L6" s="34" t="s">
        <v>208</v>
      </c>
      <c r="M6" s="31" t="s">
        <v>0</v>
      </c>
      <c r="N6" s="31" t="s">
        <v>2</v>
      </c>
      <c r="P6" s="31" t="s">
        <v>214</v>
      </c>
      <c r="R6" s="16" t="s">
        <v>196</v>
      </c>
      <c r="S6" s="17">
        <f>RSQ(F6:F135,D6:D135)</f>
        <v>0.31869950193187019</v>
      </c>
    </row>
    <row r="7" spans="2:19" x14ac:dyDescent="0.25">
      <c r="C7" s="3" t="s">
        <v>5</v>
      </c>
      <c r="D7" s="4">
        <v>37.309999999999995</v>
      </c>
      <c r="E7" s="3">
        <v>418</v>
      </c>
      <c r="F7" s="3">
        <v>326</v>
      </c>
      <c r="G7" s="3">
        <v>100</v>
      </c>
      <c r="I7" s="27">
        <f t="shared" ref="I7:I70" si="0">$S$10+$S$11*D7</f>
        <v>340.20294241950035</v>
      </c>
      <c r="J7" s="27">
        <f t="shared" ref="J7:J70" si="1">I7-F7</f>
        <v>14.202942419500346</v>
      </c>
      <c r="L7" s="34" t="s">
        <v>209</v>
      </c>
      <c r="M7" s="31" t="s">
        <v>0</v>
      </c>
      <c r="N7" s="31" t="s">
        <v>1</v>
      </c>
      <c r="P7" s="31" t="s">
        <v>215</v>
      </c>
      <c r="R7" s="18" t="s">
        <v>195</v>
      </c>
      <c r="S7" s="19">
        <f>CORREL(D6:D135,F6:F135)</f>
        <v>-0.56453476591957574</v>
      </c>
    </row>
    <row r="8" spans="2:19" x14ac:dyDescent="0.25">
      <c r="C8" s="3" t="s">
        <v>6</v>
      </c>
      <c r="D8" s="4">
        <v>34.849999999999994</v>
      </c>
      <c r="E8" s="3">
        <v>459</v>
      </c>
      <c r="F8" s="3">
        <v>358</v>
      </c>
      <c r="G8" s="3">
        <v>115</v>
      </c>
      <c r="I8" s="27">
        <f t="shared" si="0"/>
        <v>354.5029837034474</v>
      </c>
      <c r="J8" s="27">
        <f t="shared" si="1"/>
        <v>-3.4970162965526015</v>
      </c>
      <c r="L8" s="34" t="s">
        <v>210</v>
      </c>
      <c r="M8" s="31" t="s">
        <v>191</v>
      </c>
      <c r="N8" s="31" t="s">
        <v>2</v>
      </c>
      <c r="P8" s="31" t="s">
        <v>216</v>
      </c>
    </row>
    <row r="9" spans="2:19" x14ac:dyDescent="0.25">
      <c r="C9" s="3" t="s">
        <v>7</v>
      </c>
      <c r="D9" s="4">
        <v>38.949999999999996</v>
      </c>
      <c r="E9" s="3">
        <v>424</v>
      </c>
      <c r="F9" s="3">
        <v>331</v>
      </c>
      <c r="G9" s="3">
        <v>81</v>
      </c>
      <c r="I9" s="27">
        <f t="shared" si="0"/>
        <v>330.66958156353559</v>
      </c>
      <c r="J9" s="27">
        <f t="shared" si="1"/>
        <v>-0.33041843646441293</v>
      </c>
      <c r="L9" s="35" t="s">
        <v>211</v>
      </c>
      <c r="M9" s="33" t="s">
        <v>191</v>
      </c>
      <c r="N9" s="33" t="s">
        <v>1</v>
      </c>
      <c r="P9" s="31" t="s">
        <v>217</v>
      </c>
      <c r="R9" s="10" t="s">
        <v>194</v>
      </c>
      <c r="S9" s="10"/>
    </row>
    <row r="10" spans="2:19" ht="18" x14ac:dyDescent="0.35">
      <c r="C10" s="3" t="s">
        <v>8</v>
      </c>
      <c r="D10" s="4">
        <v>35.669999999999995</v>
      </c>
      <c r="E10" s="3">
        <v>447</v>
      </c>
      <c r="F10" s="3">
        <v>380</v>
      </c>
      <c r="G10" s="25">
        <v>89</v>
      </c>
      <c r="I10" s="27">
        <f t="shared" si="0"/>
        <v>349.73630327546505</v>
      </c>
      <c r="J10" s="27">
        <f t="shared" si="1"/>
        <v>-30.263696724534952</v>
      </c>
      <c r="P10" s="33" t="s">
        <v>218</v>
      </c>
      <c r="R10" s="11" t="s">
        <v>192</v>
      </c>
      <c r="S10" s="12">
        <f>INTERCEPT(F6:F135,D6:D135)</f>
        <v>557.0869018926976</v>
      </c>
    </row>
    <row r="11" spans="2:19" ht="18" x14ac:dyDescent="0.35">
      <c r="C11" s="3" t="s">
        <v>9</v>
      </c>
      <c r="D11" s="4">
        <v>39.769999999999996</v>
      </c>
      <c r="E11" s="3">
        <v>383</v>
      </c>
      <c r="F11" s="3">
        <v>291</v>
      </c>
      <c r="G11" s="3">
        <v>92</v>
      </c>
      <c r="I11" s="27">
        <f t="shared" si="0"/>
        <v>325.90290113555324</v>
      </c>
      <c r="J11" s="27">
        <f t="shared" si="1"/>
        <v>34.902901135553236</v>
      </c>
      <c r="R11" s="13" t="s">
        <v>193</v>
      </c>
      <c r="S11" s="14">
        <f>SLOPE(F6:F135,D6:D135)</f>
        <v>-5.8130249121736082</v>
      </c>
    </row>
    <row r="12" spans="2:19" x14ac:dyDescent="0.25">
      <c r="C12" s="3" t="s">
        <v>10</v>
      </c>
      <c r="D12" s="4">
        <v>40.18</v>
      </c>
      <c r="E12" s="3">
        <v>399</v>
      </c>
      <c r="F12" s="3">
        <v>307</v>
      </c>
      <c r="G12" s="3">
        <v>96</v>
      </c>
      <c r="I12" s="27">
        <f t="shared" si="0"/>
        <v>323.51956092156206</v>
      </c>
      <c r="J12" s="27">
        <f t="shared" si="1"/>
        <v>16.519560921562061</v>
      </c>
    </row>
    <row r="13" spans="2:19" x14ac:dyDescent="0.25">
      <c r="C13" s="3" t="s">
        <v>11</v>
      </c>
      <c r="D13" s="4">
        <v>36.08</v>
      </c>
      <c r="E13" s="3">
        <v>440</v>
      </c>
      <c r="F13" s="3">
        <v>361</v>
      </c>
      <c r="G13" s="3">
        <v>66</v>
      </c>
      <c r="I13" s="27">
        <f t="shared" si="0"/>
        <v>347.35296306147382</v>
      </c>
      <c r="J13" s="27">
        <f t="shared" si="1"/>
        <v>-13.647036938526185</v>
      </c>
      <c r="R13" s="36" t="s">
        <v>202</v>
      </c>
      <c r="S13" s="29">
        <f>STEYX(F6:F135,D6:D135)</f>
        <v>21.147434818766744</v>
      </c>
    </row>
    <row r="14" spans="2:19" x14ac:dyDescent="0.25">
      <c r="C14" s="3" t="s">
        <v>12</v>
      </c>
      <c r="D14" s="4">
        <v>35.26</v>
      </c>
      <c r="E14" s="3">
        <v>436</v>
      </c>
      <c r="F14" s="3">
        <v>344</v>
      </c>
      <c r="G14" s="3">
        <v>74</v>
      </c>
      <c r="I14" s="27">
        <f t="shared" si="0"/>
        <v>352.11964348945617</v>
      </c>
      <c r="J14" s="27">
        <f t="shared" si="1"/>
        <v>8.1196434894561662</v>
      </c>
    </row>
    <row r="15" spans="2:19" x14ac:dyDescent="0.25">
      <c r="C15" s="3" t="s">
        <v>13</v>
      </c>
      <c r="D15" s="4">
        <v>39.359999999999992</v>
      </c>
      <c r="E15" s="3">
        <v>413</v>
      </c>
      <c r="F15" s="3">
        <v>351</v>
      </c>
      <c r="G15" s="3">
        <v>62</v>
      </c>
      <c r="I15" s="27">
        <f t="shared" si="0"/>
        <v>328.28624134954441</v>
      </c>
      <c r="J15" s="27">
        <f t="shared" si="1"/>
        <v>-22.713758650455588</v>
      </c>
      <c r="R15" s="20" t="s">
        <v>199</v>
      </c>
      <c r="S15" s="20"/>
    </row>
    <row r="16" spans="2:19" x14ac:dyDescent="0.25">
      <c r="C16" s="3" t="s">
        <v>14</v>
      </c>
      <c r="D16" s="4">
        <v>33.619999999999997</v>
      </c>
      <c r="E16" s="3">
        <v>428</v>
      </c>
      <c r="F16" s="3">
        <v>338</v>
      </c>
      <c r="G16" s="3">
        <v>64</v>
      </c>
      <c r="I16" s="27">
        <f t="shared" si="0"/>
        <v>361.65300434542087</v>
      </c>
      <c r="J16" s="27">
        <f t="shared" si="1"/>
        <v>23.653004345420868</v>
      </c>
      <c r="R16" s="21" t="s">
        <v>219</v>
      </c>
      <c r="S16" s="22">
        <v>40</v>
      </c>
    </row>
    <row r="17" spans="3:19" x14ac:dyDescent="0.25">
      <c r="C17" s="3" t="s">
        <v>15</v>
      </c>
      <c r="D17" s="4">
        <v>32.799999999999997</v>
      </c>
      <c r="E17" s="3">
        <v>479</v>
      </c>
      <c r="F17" s="3">
        <v>374</v>
      </c>
      <c r="G17" s="3">
        <v>101</v>
      </c>
      <c r="I17" s="27">
        <f t="shared" si="0"/>
        <v>366.41968477340328</v>
      </c>
      <c r="J17" s="27">
        <f t="shared" si="1"/>
        <v>-7.5803152265967242</v>
      </c>
      <c r="R17" s="23" t="s">
        <v>200</v>
      </c>
      <c r="S17" s="24">
        <f>S10+S11*S16</f>
        <v>324.56590540575326</v>
      </c>
    </row>
    <row r="18" spans="3:19" x14ac:dyDescent="0.25">
      <c r="C18" s="3" t="s">
        <v>16</v>
      </c>
      <c r="D18" s="4">
        <v>33.209999999999994</v>
      </c>
      <c r="E18" s="3">
        <v>462</v>
      </c>
      <c r="F18" s="3">
        <v>388</v>
      </c>
      <c r="G18" s="3">
        <v>69</v>
      </c>
      <c r="I18" s="27">
        <f t="shared" si="0"/>
        <v>364.0363445594121</v>
      </c>
      <c r="J18" s="27">
        <f t="shared" si="1"/>
        <v>-23.9636554405879</v>
      </c>
    </row>
    <row r="19" spans="3:19" x14ac:dyDescent="0.25">
      <c r="C19" s="3" t="s">
        <v>17</v>
      </c>
      <c r="D19" s="4">
        <v>40.18</v>
      </c>
      <c r="E19" s="3">
        <v>387</v>
      </c>
      <c r="F19" s="3">
        <v>325</v>
      </c>
      <c r="G19" s="3">
        <v>77</v>
      </c>
      <c r="I19" s="27">
        <f t="shared" si="0"/>
        <v>323.51956092156206</v>
      </c>
      <c r="J19" s="27">
        <f t="shared" si="1"/>
        <v>-1.4804390784379393</v>
      </c>
    </row>
    <row r="20" spans="3:19" x14ac:dyDescent="0.25">
      <c r="C20" s="3" t="s">
        <v>18</v>
      </c>
      <c r="D20" s="4">
        <v>36.489999999999995</v>
      </c>
      <c r="E20" s="3">
        <v>454</v>
      </c>
      <c r="F20" s="3">
        <v>341</v>
      </c>
      <c r="G20" s="3">
        <v>114</v>
      </c>
      <c r="I20" s="27">
        <f t="shared" si="0"/>
        <v>344.9696228474827</v>
      </c>
      <c r="J20" s="27">
        <f t="shared" si="1"/>
        <v>3.9696228474826967</v>
      </c>
    </row>
    <row r="21" spans="3:19" x14ac:dyDescent="0.25">
      <c r="C21" s="3" t="s">
        <v>19</v>
      </c>
      <c r="D21" s="4">
        <v>38.54</v>
      </c>
      <c r="E21" s="3">
        <v>418</v>
      </c>
      <c r="F21" s="3">
        <v>314</v>
      </c>
      <c r="G21" s="3">
        <v>88</v>
      </c>
      <c r="I21" s="27">
        <f t="shared" si="0"/>
        <v>333.05292177752676</v>
      </c>
      <c r="J21" s="27">
        <f t="shared" si="1"/>
        <v>19.052921777526763</v>
      </c>
    </row>
    <row r="22" spans="3:19" x14ac:dyDescent="0.25">
      <c r="C22" s="3" t="s">
        <v>20</v>
      </c>
      <c r="D22" s="4">
        <v>34.03</v>
      </c>
      <c r="E22" s="3">
        <v>447</v>
      </c>
      <c r="F22" s="3">
        <v>375</v>
      </c>
      <c r="G22" s="3">
        <v>107</v>
      </c>
      <c r="I22" s="27">
        <f t="shared" si="0"/>
        <v>359.26966413142969</v>
      </c>
      <c r="J22" s="27">
        <f t="shared" si="1"/>
        <v>-15.730335868570307</v>
      </c>
    </row>
    <row r="23" spans="3:19" x14ac:dyDescent="0.25">
      <c r="C23" s="3" t="s">
        <v>21</v>
      </c>
      <c r="D23" s="4">
        <v>39.359999999999992</v>
      </c>
      <c r="E23" s="3">
        <v>442</v>
      </c>
      <c r="F23" s="3">
        <v>376</v>
      </c>
      <c r="G23" s="3">
        <v>102</v>
      </c>
      <c r="I23" s="27">
        <f t="shared" si="0"/>
        <v>328.28624134954441</v>
      </c>
      <c r="J23" s="27">
        <f t="shared" si="1"/>
        <v>-47.713758650455588</v>
      </c>
    </row>
    <row r="24" spans="3:19" x14ac:dyDescent="0.25">
      <c r="C24" s="3" t="s">
        <v>22</v>
      </c>
      <c r="D24" s="4">
        <v>40.589999999999996</v>
      </c>
      <c r="E24" s="3">
        <v>381</v>
      </c>
      <c r="F24" s="3">
        <v>312</v>
      </c>
      <c r="G24" s="3">
        <v>95</v>
      </c>
      <c r="I24" s="27">
        <f t="shared" si="0"/>
        <v>321.13622070757083</v>
      </c>
      <c r="J24" s="27">
        <f t="shared" si="1"/>
        <v>9.1362207075708284</v>
      </c>
    </row>
    <row r="25" spans="3:19" x14ac:dyDescent="0.25">
      <c r="C25" s="3" t="s">
        <v>23</v>
      </c>
      <c r="D25" s="4">
        <v>38.130000000000003</v>
      </c>
      <c r="E25" s="3">
        <v>401</v>
      </c>
      <c r="F25" s="3">
        <v>301</v>
      </c>
      <c r="G25" s="3">
        <v>68</v>
      </c>
      <c r="I25" s="27">
        <f t="shared" si="0"/>
        <v>335.43626199151788</v>
      </c>
      <c r="J25" s="27">
        <f t="shared" si="1"/>
        <v>34.436261991517881</v>
      </c>
    </row>
    <row r="26" spans="3:19" x14ac:dyDescent="0.25">
      <c r="C26" s="3" t="s">
        <v>24</v>
      </c>
      <c r="D26" s="4">
        <v>33.209999999999994</v>
      </c>
      <c r="E26" s="3">
        <v>468</v>
      </c>
      <c r="F26" s="3">
        <v>370</v>
      </c>
      <c r="G26" s="3">
        <v>70</v>
      </c>
      <c r="I26" s="27">
        <f t="shared" si="0"/>
        <v>364.0363445594121</v>
      </c>
      <c r="J26" s="27">
        <f t="shared" si="1"/>
        <v>-5.9636554405878996</v>
      </c>
    </row>
    <row r="27" spans="3:19" x14ac:dyDescent="0.25">
      <c r="C27" s="3" t="s">
        <v>25</v>
      </c>
      <c r="D27" s="4">
        <v>35.669999999999995</v>
      </c>
      <c r="E27" s="3">
        <v>428</v>
      </c>
      <c r="F27" s="3">
        <v>321</v>
      </c>
      <c r="G27" s="3">
        <v>64</v>
      </c>
      <c r="I27" s="27">
        <f t="shared" si="0"/>
        <v>349.73630327546505</v>
      </c>
      <c r="J27" s="27">
        <f t="shared" si="1"/>
        <v>28.736303275465048</v>
      </c>
    </row>
    <row r="28" spans="3:19" x14ac:dyDescent="0.25">
      <c r="C28" s="3" t="s">
        <v>26</v>
      </c>
      <c r="D28" s="4">
        <v>33.209999999999994</v>
      </c>
      <c r="E28" s="3">
        <v>480</v>
      </c>
      <c r="F28" s="3">
        <v>374</v>
      </c>
      <c r="G28" s="3">
        <v>115</v>
      </c>
      <c r="I28" s="27">
        <f t="shared" si="0"/>
        <v>364.0363445594121</v>
      </c>
      <c r="J28" s="27">
        <f t="shared" si="1"/>
        <v>-9.9636554405878996</v>
      </c>
    </row>
    <row r="29" spans="3:19" x14ac:dyDescent="0.25">
      <c r="C29" s="3" t="s">
        <v>27</v>
      </c>
      <c r="D29" s="4">
        <v>33.209999999999994</v>
      </c>
      <c r="E29" s="3">
        <v>436</v>
      </c>
      <c r="F29" s="3">
        <v>327</v>
      </c>
      <c r="G29" s="3">
        <v>70</v>
      </c>
      <c r="I29" s="27">
        <f t="shared" si="0"/>
        <v>364.0363445594121</v>
      </c>
      <c r="J29" s="27">
        <f t="shared" si="1"/>
        <v>37.0363445594121</v>
      </c>
    </row>
    <row r="30" spans="3:19" x14ac:dyDescent="0.25">
      <c r="C30" s="3" t="s">
        <v>28</v>
      </c>
      <c r="D30" s="4">
        <v>34.849999999999994</v>
      </c>
      <c r="E30" s="3">
        <v>474</v>
      </c>
      <c r="F30" s="3">
        <v>370</v>
      </c>
      <c r="G30" s="3">
        <v>76</v>
      </c>
      <c r="I30" s="27">
        <f t="shared" si="0"/>
        <v>354.5029837034474</v>
      </c>
      <c r="J30" s="27">
        <f t="shared" si="1"/>
        <v>-15.497016296552601</v>
      </c>
    </row>
    <row r="31" spans="3:19" x14ac:dyDescent="0.25">
      <c r="C31" s="3" t="s">
        <v>29</v>
      </c>
      <c r="D31" s="4">
        <v>33.209999999999994</v>
      </c>
      <c r="E31" s="3">
        <v>487</v>
      </c>
      <c r="F31" s="3">
        <v>414</v>
      </c>
      <c r="G31" s="3">
        <v>93</v>
      </c>
      <c r="I31" s="27">
        <f t="shared" si="0"/>
        <v>364.0363445594121</v>
      </c>
      <c r="J31" s="27">
        <f t="shared" si="1"/>
        <v>-49.9636554405879</v>
      </c>
    </row>
    <row r="32" spans="3:19" x14ac:dyDescent="0.25">
      <c r="C32" s="3" t="s">
        <v>30</v>
      </c>
      <c r="D32" s="4">
        <v>36.08</v>
      </c>
      <c r="E32" s="3">
        <v>459</v>
      </c>
      <c r="F32" s="3">
        <v>386</v>
      </c>
      <c r="G32" s="3">
        <v>73</v>
      </c>
      <c r="I32" s="27">
        <f t="shared" si="0"/>
        <v>347.35296306147382</v>
      </c>
      <c r="J32" s="27">
        <f t="shared" si="1"/>
        <v>-38.647036938526185</v>
      </c>
    </row>
    <row r="33" spans="3:10" x14ac:dyDescent="0.25">
      <c r="C33" s="3" t="s">
        <v>31</v>
      </c>
      <c r="D33" s="4">
        <v>38.949999999999996</v>
      </c>
      <c r="E33" s="3">
        <v>421</v>
      </c>
      <c r="F33" s="3">
        <v>354</v>
      </c>
      <c r="G33" s="3">
        <v>76</v>
      </c>
      <c r="I33" s="27">
        <f t="shared" si="0"/>
        <v>330.66958156353559</v>
      </c>
      <c r="J33" s="27">
        <f t="shared" si="1"/>
        <v>-23.330418436464413</v>
      </c>
    </row>
    <row r="34" spans="3:10" x14ac:dyDescent="0.25">
      <c r="C34" s="3" t="s">
        <v>32</v>
      </c>
      <c r="D34" s="4">
        <v>38.949999999999996</v>
      </c>
      <c r="E34" s="3">
        <v>401</v>
      </c>
      <c r="F34" s="3">
        <v>313</v>
      </c>
      <c r="G34" s="3">
        <v>92</v>
      </c>
      <c r="I34" s="27">
        <f t="shared" si="0"/>
        <v>330.66958156353559</v>
      </c>
      <c r="J34" s="27">
        <f t="shared" si="1"/>
        <v>17.669581563535587</v>
      </c>
    </row>
    <row r="35" spans="3:10" x14ac:dyDescent="0.25">
      <c r="C35" s="3" t="s">
        <v>33</v>
      </c>
      <c r="D35" s="4">
        <v>36.489999999999995</v>
      </c>
      <c r="E35" s="3">
        <v>420</v>
      </c>
      <c r="F35" s="3">
        <v>319</v>
      </c>
      <c r="G35" s="3">
        <v>67</v>
      </c>
      <c r="I35" s="27">
        <f t="shared" si="0"/>
        <v>344.9696228474827</v>
      </c>
      <c r="J35" s="27">
        <f t="shared" si="1"/>
        <v>25.969622847482697</v>
      </c>
    </row>
    <row r="36" spans="3:10" x14ac:dyDescent="0.25">
      <c r="C36" s="3" t="s">
        <v>34</v>
      </c>
      <c r="D36" s="4">
        <v>33.209999999999994</v>
      </c>
      <c r="E36" s="3">
        <v>435</v>
      </c>
      <c r="F36" s="3">
        <v>365</v>
      </c>
      <c r="G36" s="3">
        <v>104</v>
      </c>
      <c r="I36" s="27">
        <f t="shared" si="0"/>
        <v>364.0363445594121</v>
      </c>
      <c r="J36" s="27">
        <f t="shared" si="1"/>
        <v>-0.96365544058789965</v>
      </c>
    </row>
    <row r="37" spans="3:10" x14ac:dyDescent="0.25">
      <c r="C37" s="3" t="s">
        <v>35</v>
      </c>
      <c r="D37" s="4">
        <v>36.08</v>
      </c>
      <c r="E37" s="3">
        <v>458</v>
      </c>
      <c r="F37" s="3">
        <v>357</v>
      </c>
      <c r="G37" s="3">
        <v>92</v>
      </c>
      <c r="I37" s="27">
        <f t="shared" si="0"/>
        <v>347.35296306147382</v>
      </c>
      <c r="J37" s="27">
        <f t="shared" si="1"/>
        <v>-9.6470369385261847</v>
      </c>
    </row>
    <row r="38" spans="3:10" x14ac:dyDescent="0.25">
      <c r="C38" s="3" t="s">
        <v>36</v>
      </c>
      <c r="D38" s="4">
        <v>41</v>
      </c>
      <c r="E38" s="3">
        <v>379</v>
      </c>
      <c r="F38" s="3">
        <v>284</v>
      </c>
      <c r="G38" s="3">
        <v>87</v>
      </c>
      <c r="I38" s="27">
        <f t="shared" si="0"/>
        <v>318.75288049357965</v>
      </c>
      <c r="J38" s="27">
        <f t="shared" si="1"/>
        <v>34.752880493579653</v>
      </c>
    </row>
    <row r="39" spans="3:10" x14ac:dyDescent="0.25">
      <c r="C39" s="3" t="s">
        <v>37</v>
      </c>
      <c r="D39" s="4">
        <v>38.54</v>
      </c>
      <c r="E39" s="3">
        <v>426</v>
      </c>
      <c r="F39" s="3">
        <v>337</v>
      </c>
      <c r="G39" s="3">
        <v>98</v>
      </c>
      <c r="I39" s="27">
        <f t="shared" si="0"/>
        <v>333.05292177752676</v>
      </c>
      <c r="J39" s="27">
        <f t="shared" si="1"/>
        <v>-3.9470782224732375</v>
      </c>
    </row>
    <row r="40" spans="3:10" x14ac:dyDescent="0.25">
      <c r="C40" s="3" t="s">
        <v>38</v>
      </c>
      <c r="D40" s="4">
        <v>33.619999999999997</v>
      </c>
      <c r="E40" s="3">
        <v>443</v>
      </c>
      <c r="F40" s="3">
        <v>368</v>
      </c>
      <c r="G40" s="3">
        <v>111</v>
      </c>
      <c r="I40" s="27">
        <f t="shared" si="0"/>
        <v>361.65300434542087</v>
      </c>
      <c r="J40" s="27">
        <f t="shared" si="1"/>
        <v>-6.346995654579132</v>
      </c>
    </row>
    <row r="41" spans="3:10" x14ac:dyDescent="0.25">
      <c r="C41" s="3" t="s">
        <v>39</v>
      </c>
      <c r="D41" s="4">
        <v>33.209999999999994</v>
      </c>
      <c r="E41" s="3">
        <v>483</v>
      </c>
      <c r="F41" s="3">
        <v>406</v>
      </c>
      <c r="G41" s="3">
        <v>101</v>
      </c>
      <c r="I41" s="27">
        <f t="shared" si="0"/>
        <v>364.0363445594121</v>
      </c>
      <c r="J41" s="27">
        <f t="shared" si="1"/>
        <v>-41.9636554405879</v>
      </c>
    </row>
    <row r="42" spans="3:10" x14ac:dyDescent="0.25">
      <c r="C42" s="3" t="s">
        <v>40</v>
      </c>
      <c r="D42" s="4">
        <v>35.669999999999995</v>
      </c>
      <c r="E42" s="3">
        <v>409</v>
      </c>
      <c r="F42" s="3">
        <v>348</v>
      </c>
      <c r="G42" s="3">
        <v>82</v>
      </c>
      <c r="I42" s="27">
        <f t="shared" si="0"/>
        <v>349.73630327546505</v>
      </c>
      <c r="J42" s="27">
        <f t="shared" si="1"/>
        <v>1.7363032754650476</v>
      </c>
    </row>
    <row r="43" spans="3:10" x14ac:dyDescent="0.25">
      <c r="C43" s="3" t="s">
        <v>41</v>
      </c>
      <c r="D43" s="4">
        <v>39.769999999999996</v>
      </c>
      <c r="E43" s="3">
        <v>406</v>
      </c>
      <c r="F43" s="3">
        <v>325</v>
      </c>
      <c r="G43" s="3">
        <v>85</v>
      </c>
      <c r="I43" s="27">
        <f t="shared" si="0"/>
        <v>325.90290113555324</v>
      </c>
      <c r="J43" s="27">
        <f t="shared" si="1"/>
        <v>0.90290113555323614</v>
      </c>
    </row>
    <row r="44" spans="3:10" x14ac:dyDescent="0.25">
      <c r="C44" s="3" t="s">
        <v>42</v>
      </c>
      <c r="D44" s="4">
        <v>32.799999999999997</v>
      </c>
      <c r="E44" s="3">
        <v>454</v>
      </c>
      <c r="F44" s="3">
        <v>359</v>
      </c>
      <c r="G44" s="3">
        <v>104</v>
      </c>
      <c r="I44" s="27">
        <f t="shared" si="0"/>
        <v>366.41968477340328</v>
      </c>
      <c r="J44" s="27">
        <f t="shared" si="1"/>
        <v>7.4196847734032758</v>
      </c>
    </row>
    <row r="45" spans="3:10" x14ac:dyDescent="0.25">
      <c r="C45" s="3" t="s">
        <v>43</v>
      </c>
      <c r="D45" s="4">
        <v>34.849999999999994</v>
      </c>
      <c r="E45" s="3">
        <v>468</v>
      </c>
      <c r="F45" s="3">
        <v>351</v>
      </c>
      <c r="G45" s="3">
        <v>80</v>
      </c>
      <c r="I45" s="27">
        <f t="shared" si="0"/>
        <v>354.5029837034474</v>
      </c>
      <c r="J45" s="27">
        <f t="shared" si="1"/>
        <v>3.5029837034473985</v>
      </c>
    </row>
    <row r="46" spans="3:10" x14ac:dyDescent="0.25">
      <c r="C46" s="3" t="s">
        <v>44</v>
      </c>
      <c r="D46" s="4">
        <v>36.08</v>
      </c>
      <c r="E46" s="3">
        <v>421</v>
      </c>
      <c r="F46" s="3">
        <v>345</v>
      </c>
      <c r="G46" s="3">
        <v>63</v>
      </c>
      <c r="I46" s="27">
        <f t="shared" si="0"/>
        <v>347.35296306147382</v>
      </c>
      <c r="J46" s="27">
        <f t="shared" si="1"/>
        <v>2.3529630614738153</v>
      </c>
    </row>
    <row r="47" spans="3:10" x14ac:dyDescent="0.25">
      <c r="C47" s="3" t="s">
        <v>45</v>
      </c>
      <c r="D47" s="4">
        <v>37.309999999999995</v>
      </c>
      <c r="E47" s="3">
        <v>404</v>
      </c>
      <c r="F47" s="3">
        <v>311</v>
      </c>
      <c r="G47" s="3">
        <v>73</v>
      </c>
      <c r="I47" s="27">
        <f t="shared" si="0"/>
        <v>340.20294241950035</v>
      </c>
      <c r="J47" s="27">
        <f t="shared" si="1"/>
        <v>29.202942419500346</v>
      </c>
    </row>
    <row r="48" spans="3:10" x14ac:dyDescent="0.25">
      <c r="C48" s="3" t="s">
        <v>46</v>
      </c>
      <c r="D48" s="4">
        <v>40.589999999999996</v>
      </c>
      <c r="E48" s="3">
        <v>387</v>
      </c>
      <c r="F48" s="3">
        <v>298</v>
      </c>
      <c r="G48" s="3">
        <v>74</v>
      </c>
      <c r="I48" s="27">
        <f t="shared" si="0"/>
        <v>321.13622070757083</v>
      </c>
      <c r="J48" s="27">
        <f t="shared" si="1"/>
        <v>23.136220707570828</v>
      </c>
    </row>
    <row r="49" spans="3:10" x14ac:dyDescent="0.25">
      <c r="C49" s="3" t="s">
        <v>47</v>
      </c>
      <c r="D49" s="4">
        <v>36.489999999999995</v>
      </c>
      <c r="E49" s="3">
        <v>412</v>
      </c>
      <c r="F49" s="3">
        <v>309</v>
      </c>
      <c r="G49" s="3">
        <v>74</v>
      </c>
      <c r="I49" s="27">
        <f t="shared" si="0"/>
        <v>344.9696228474827</v>
      </c>
      <c r="J49" s="27">
        <f t="shared" si="1"/>
        <v>35.969622847482697</v>
      </c>
    </row>
    <row r="50" spans="3:10" x14ac:dyDescent="0.25">
      <c r="C50" s="3" t="s">
        <v>48</v>
      </c>
      <c r="D50" s="4">
        <v>41</v>
      </c>
      <c r="E50" s="3">
        <v>400</v>
      </c>
      <c r="F50" s="3">
        <v>324</v>
      </c>
      <c r="G50" s="3">
        <v>84</v>
      </c>
      <c r="I50" s="27">
        <f t="shared" si="0"/>
        <v>318.75288049357965</v>
      </c>
      <c r="J50" s="27">
        <f t="shared" si="1"/>
        <v>-5.2471195064203471</v>
      </c>
    </row>
    <row r="51" spans="3:10" x14ac:dyDescent="0.25">
      <c r="C51" s="3" t="s">
        <v>49</v>
      </c>
      <c r="D51" s="4">
        <v>38.949999999999996</v>
      </c>
      <c r="E51" s="3">
        <v>418</v>
      </c>
      <c r="F51" s="3">
        <v>351</v>
      </c>
      <c r="G51" s="3">
        <v>67</v>
      </c>
      <c r="I51" s="27">
        <f t="shared" si="0"/>
        <v>330.66958156353559</v>
      </c>
      <c r="J51" s="27">
        <f t="shared" si="1"/>
        <v>-20.330418436464413</v>
      </c>
    </row>
    <row r="52" spans="3:10" x14ac:dyDescent="0.25">
      <c r="C52" s="3" t="s">
        <v>50</v>
      </c>
      <c r="D52" s="4">
        <v>34.849999999999994</v>
      </c>
      <c r="E52" s="3">
        <v>441</v>
      </c>
      <c r="F52" s="3">
        <v>375</v>
      </c>
      <c r="G52" s="3">
        <v>88</v>
      </c>
      <c r="I52" s="27">
        <f t="shared" si="0"/>
        <v>354.5029837034474</v>
      </c>
      <c r="J52" s="27">
        <f t="shared" si="1"/>
        <v>-20.497016296552601</v>
      </c>
    </row>
    <row r="53" spans="3:10" x14ac:dyDescent="0.25">
      <c r="C53" s="3" t="s">
        <v>51</v>
      </c>
      <c r="D53" s="4">
        <v>37.309999999999995</v>
      </c>
      <c r="E53" s="3">
        <v>409</v>
      </c>
      <c r="F53" s="3">
        <v>335</v>
      </c>
      <c r="G53" s="3">
        <v>86</v>
      </c>
      <c r="I53" s="27">
        <f t="shared" si="0"/>
        <v>340.20294241950035</v>
      </c>
      <c r="J53" s="27">
        <f t="shared" si="1"/>
        <v>5.2029424195003457</v>
      </c>
    </row>
    <row r="54" spans="3:10" x14ac:dyDescent="0.25">
      <c r="C54" s="3" t="s">
        <v>52</v>
      </c>
      <c r="D54" s="4">
        <v>36.08</v>
      </c>
      <c r="E54" s="3">
        <v>443</v>
      </c>
      <c r="F54" s="3">
        <v>346</v>
      </c>
      <c r="G54" s="3">
        <v>71</v>
      </c>
      <c r="I54" s="27">
        <f t="shared" si="0"/>
        <v>347.35296306147382</v>
      </c>
      <c r="J54" s="27">
        <f t="shared" si="1"/>
        <v>1.3529630614738153</v>
      </c>
    </row>
    <row r="55" spans="3:10" x14ac:dyDescent="0.25">
      <c r="C55" s="3" t="s">
        <v>53</v>
      </c>
      <c r="D55" s="4">
        <v>38.130000000000003</v>
      </c>
      <c r="E55" s="3">
        <v>425</v>
      </c>
      <c r="F55" s="3">
        <v>340</v>
      </c>
      <c r="G55" s="3">
        <v>94</v>
      </c>
      <c r="I55" s="27">
        <f t="shared" si="0"/>
        <v>335.43626199151788</v>
      </c>
      <c r="J55" s="27">
        <f t="shared" si="1"/>
        <v>-4.5637380084821189</v>
      </c>
    </row>
    <row r="56" spans="3:10" x14ac:dyDescent="0.25">
      <c r="C56" s="3" t="s">
        <v>54</v>
      </c>
      <c r="D56" s="4">
        <v>35.669999999999995</v>
      </c>
      <c r="E56" s="3">
        <v>445</v>
      </c>
      <c r="F56" s="3">
        <v>369</v>
      </c>
      <c r="G56" s="3">
        <v>67</v>
      </c>
      <c r="I56" s="27">
        <f t="shared" si="0"/>
        <v>349.73630327546505</v>
      </c>
      <c r="J56" s="27">
        <f t="shared" si="1"/>
        <v>-19.263696724534952</v>
      </c>
    </row>
    <row r="57" spans="3:10" x14ac:dyDescent="0.25">
      <c r="C57" s="3" t="s">
        <v>55</v>
      </c>
      <c r="D57" s="4">
        <v>34.849999999999994</v>
      </c>
      <c r="E57" s="3">
        <v>467</v>
      </c>
      <c r="F57" s="3">
        <v>369</v>
      </c>
      <c r="G57" s="3">
        <v>93</v>
      </c>
      <c r="I57" s="27">
        <f t="shared" si="0"/>
        <v>354.5029837034474</v>
      </c>
      <c r="J57" s="27">
        <f t="shared" si="1"/>
        <v>-14.497016296552601</v>
      </c>
    </row>
    <row r="58" spans="3:10" x14ac:dyDescent="0.25">
      <c r="C58" s="3" t="s">
        <v>56</v>
      </c>
      <c r="D58" s="4">
        <v>34.849999999999994</v>
      </c>
      <c r="E58" s="3">
        <v>473</v>
      </c>
      <c r="F58" s="3">
        <v>364</v>
      </c>
      <c r="G58" s="3">
        <v>71</v>
      </c>
      <c r="I58" s="27">
        <f t="shared" si="0"/>
        <v>354.5029837034474</v>
      </c>
      <c r="J58" s="27">
        <f t="shared" si="1"/>
        <v>-9.4970162965526015</v>
      </c>
    </row>
    <row r="59" spans="3:10" x14ac:dyDescent="0.25">
      <c r="C59" s="3" t="s">
        <v>57</v>
      </c>
      <c r="D59" s="4">
        <v>36.08</v>
      </c>
      <c r="E59" s="3">
        <v>437</v>
      </c>
      <c r="F59" s="3">
        <v>350</v>
      </c>
      <c r="G59" s="3">
        <v>96</v>
      </c>
      <c r="I59" s="27">
        <f t="shared" si="0"/>
        <v>347.35296306147382</v>
      </c>
      <c r="J59" s="27">
        <f t="shared" si="1"/>
        <v>-2.6470369385261847</v>
      </c>
    </row>
    <row r="60" spans="3:10" x14ac:dyDescent="0.25">
      <c r="C60" s="3" t="s">
        <v>58</v>
      </c>
      <c r="D60" s="4">
        <v>33.209999999999994</v>
      </c>
      <c r="E60" s="3">
        <v>445</v>
      </c>
      <c r="F60" s="3">
        <v>338</v>
      </c>
      <c r="G60" s="3">
        <v>71</v>
      </c>
      <c r="I60" s="27">
        <f t="shared" si="0"/>
        <v>364.0363445594121</v>
      </c>
      <c r="J60" s="27">
        <f t="shared" si="1"/>
        <v>26.0363445594121</v>
      </c>
    </row>
    <row r="61" spans="3:10" x14ac:dyDescent="0.25">
      <c r="C61" s="3" t="s">
        <v>59</v>
      </c>
      <c r="D61" s="4">
        <v>41</v>
      </c>
      <c r="E61" s="3">
        <v>380</v>
      </c>
      <c r="F61" s="3">
        <v>289</v>
      </c>
      <c r="G61" s="3">
        <v>65</v>
      </c>
      <c r="I61" s="27">
        <f t="shared" si="0"/>
        <v>318.75288049357965</v>
      </c>
      <c r="J61" s="27">
        <f t="shared" si="1"/>
        <v>29.752880493579653</v>
      </c>
    </row>
    <row r="62" spans="3:10" x14ac:dyDescent="0.25">
      <c r="C62" s="3" t="s">
        <v>60</v>
      </c>
      <c r="D62" s="4">
        <v>41</v>
      </c>
      <c r="E62" s="3">
        <v>415</v>
      </c>
      <c r="F62" s="3">
        <v>311</v>
      </c>
      <c r="G62" s="3">
        <v>104</v>
      </c>
      <c r="I62" s="27">
        <f t="shared" si="0"/>
        <v>318.75288049357965</v>
      </c>
      <c r="J62" s="27">
        <f t="shared" si="1"/>
        <v>7.7528804935796529</v>
      </c>
    </row>
    <row r="63" spans="3:10" x14ac:dyDescent="0.25">
      <c r="C63" s="3" t="s">
        <v>61</v>
      </c>
      <c r="D63" s="4">
        <v>37.309999999999995</v>
      </c>
      <c r="E63" s="3">
        <v>430</v>
      </c>
      <c r="F63" s="3">
        <v>327</v>
      </c>
      <c r="G63" s="3">
        <v>77</v>
      </c>
      <c r="I63" s="27">
        <f t="shared" si="0"/>
        <v>340.20294241950035</v>
      </c>
      <c r="J63" s="27">
        <f t="shared" si="1"/>
        <v>13.202942419500346</v>
      </c>
    </row>
    <row r="64" spans="3:10" x14ac:dyDescent="0.25">
      <c r="C64" s="3" t="s">
        <v>62</v>
      </c>
      <c r="D64" s="4">
        <v>35.26</v>
      </c>
      <c r="E64" s="3">
        <v>433</v>
      </c>
      <c r="F64" s="3">
        <v>338</v>
      </c>
      <c r="G64" s="3">
        <v>100</v>
      </c>
      <c r="I64" s="27">
        <f t="shared" si="0"/>
        <v>352.11964348945617</v>
      </c>
      <c r="J64" s="27">
        <f t="shared" si="1"/>
        <v>14.119643489456166</v>
      </c>
    </row>
    <row r="65" spans="3:10" x14ac:dyDescent="0.25">
      <c r="C65" s="3" t="s">
        <v>63</v>
      </c>
      <c r="D65" s="4">
        <v>39.359999999999992</v>
      </c>
      <c r="E65" s="3">
        <v>395</v>
      </c>
      <c r="F65" s="3">
        <v>332</v>
      </c>
      <c r="G65" s="3">
        <v>83</v>
      </c>
      <c r="I65" s="27">
        <f t="shared" si="0"/>
        <v>328.28624134954441</v>
      </c>
      <c r="J65" s="27">
        <f t="shared" si="1"/>
        <v>-3.7137586504555884</v>
      </c>
    </row>
    <row r="66" spans="3:10" x14ac:dyDescent="0.25">
      <c r="C66" s="3" t="s">
        <v>64</v>
      </c>
      <c r="D66" s="4">
        <v>38.130000000000003</v>
      </c>
      <c r="E66" s="3">
        <v>423</v>
      </c>
      <c r="F66" s="3">
        <v>334</v>
      </c>
      <c r="G66" s="3">
        <v>106</v>
      </c>
      <c r="I66" s="27">
        <f t="shared" si="0"/>
        <v>335.43626199151788</v>
      </c>
      <c r="J66" s="27">
        <f t="shared" si="1"/>
        <v>1.4362619915178811</v>
      </c>
    </row>
    <row r="67" spans="3:10" x14ac:dyDescent="0.25">
      <c r="C67" s="3" t="s">
        <v>65</v>
      </c>
      <c r="D67" s="4">
        <v>33.619999999999997</v>
      </c>
      <c r="E67" s="3">
        <v>463</v>
      </c>
      <c r="F67" s="3">
        <v>384</v>
      </c>
      <c r="G67" s="3">
        <v>93</v>
      </c>
      <c r="I67" s="27">
        <f t="shared" si="0"/>
        <v>361.65300434542087</v>
      </c>
      <c r="J67" s="27">
        <f t="shared" si="1"/>
        <v>-22.346995654579132</v>
      </c>
    </row>
    <row r="68" spans="3:10" x14ac:dyDescent="0.25">
      <c r="C68" s="3" t="s">
        <v>66</v>
      </c>
      <c r="D68" s="4">
        <v>35.669999999999995</v>
      </c>
      <c r="E68" s="3">
        <v>436</v>
      </c>
      <c r="F68" s="3">
        <v>331</v>
      </c>
      <c r="G68" s="3">
        <v>74</v>
      </c>
      <c r="I68" s="27">
        <f t="shared" si="0"/>
        <v>349.73630327546505</v>
      </c>
      <c r="J68" s="27">
        <f t="shared" si="1"/>
        <v>18.736303275465048</v>
      </c>
    </row>
    <row r="69" spans="3:10" x14ac:dyDescent="0.25">
      <c r="C69" s="3" t="s">
        <v>67</v>
      </c>
      <c r="D69" s="4">
        <v>38.949999999999996</v>
      </c>
      <c r="E69" s="3">
        <v>394</v>
      </c>
      <c r="F69" s="3">
        <v>296</v>
      </c>
      <c r="G69" s="3">
        <v>83</v>
      </c>
      <c r="I69" s="27">
        <f t="shared" si="0"/>
        <v>330.66958156353559</v>
      </c>
      <c r="J69" s="27">
        <f t="shared" si="1"/>
        <v>34.669581563535587</v>
      </c>
    </row>
    <row r="70" spans="3:10" x14ac:dyDescent="0.25">
      <c r="C70" s="3" t="s">
        <v>68</v>
      </c>
      <c r="D70" s="4">
        <v>38.949999999999996</v>
      </c>
      <c r="E70" s="3">
        <v>412</v>
      </c>
      <c r="F70" s="3">
        <v>350</v>
      </c>
      <c r="G70" s="3">
        <v>82</v>
      </c>
      <c r="I70" s="27">
        <f t="shared" si="0"/>
        <v>330.66958156353559</v>
      </c>
      <c r="J70" s="27">
        <f t="shared" si="1"/>
        <v>-19.330418436464413</v>
      </c>
    </row>
    <row r="71" spans="3:10" x14ac:dyDescent="0.25">
      <c r="C71" s="3" t="s">
        <v>69</v>
      </c>
      <c r="D71" s="4">
        <v>38.949999999999996</v>
      </c>
      <c r="E71" s="3">
        <v>416</v>
      </c>
      <c r="F71" s="3">
        <v>354</v>
      </c>
      <c r="G71" s="3">
        <v>71</v>
      </c>
      <c r="I71" s="27">
        <f t="shared" ref="I71:I134" si="2">$S$10+$S$11*D71</f>
        <v>330.66958156353559</v>
      </c>
      <c r="J71" s="27">
        <f t="shared" ref="J71:J134" si="3">I71-F71</f>
        <v>-23.330418436464413</v>
      </c>
    </row>
    <row r="72" spans="3:10" x14ac:dyDescent="0.25">
      <c r="C72" s="3" t="s">
        <v>70</v>
      </c>
      <c r="D72" s="4">
        <v>37.719999999999992</v>
      </c>
      <c r="E72" s="3">
        <v>419</v>
      </c>
      <c r="F72" s="3">
        <v>356</v>
      </c>
      <c r="G72" s="3">
        <v>67</v>
      </c>
      <c r="I72" s="27">
        <f t="shared" si="2"/>
        <v>337.81960220550911</v>
      </c>
      <c r="J72" s="27">
        <f t="shared" si="3"/>
        <v>-18.180397794490887</v>
      </c>
    </row>
    <row r="73" spans="3:10" x14ac:dyDescent="0.25">
      <c r="C73" s="3" t="s">
        <v>71</v>
      </c>
      <c r="D73" s="4">
        <v>39.769999999999996</v>
      </c>
      <c r="E73" s="3">
        <v>429</v>
      </c>
      <c r="F73" s="3">
        <v>326</v>
      </c>
      <c r="G73" s="3">
        <v>99</v>
      </c>
      <c r="I73" s="27">
        <f t="shared" si="2"/>
        <v>325.90290113555324</v>
      </c>
      <c r="J73" s="27">
        <f t="shared" si="3"/>
        <v>-9.7098864446763855E-2</v>
      </c>
    </row>
    <row r="74" spans="3:10" x14ac:dyDescent="0.25">
      <c r="C74" s="3" t="s">
        <v>72</v>
      </c>
      <c r="D74" s="4">
        <v>40.589999999999996</v>
      </c>
      <c r="E74" s="3">
        <v>409</v>
      </c>
      <c r="F74" s="3">
        <v>319</v>
      </c>
      <c r="G74" s="3">
        <v>78</v>
      </c>
      <c r="I74" s="27">
        <f t="shared" si="2"/>
        <v>321.13622070757083</v>
      </c>
      <c r="J74" s="27">
        <f t="shared" si="3"/>
        <v>2.1362207075708284</v>
      </c>
    </row>
    <row r="75" spans="3:10" x14ac:dyDescent="0.25">
      <c r="C75" s="3" t="s">
        <v>73</v>
      </c>
      <c r="D75" s="4">
        <v>35.26</v>
      </c>
      <c r="E75" s="3">
        <v>415</v>
      </c>
      <c r="F75" s="3">
        <v>336</v>
      </c>
      <c r="G75" s="3">
        <v>66</v>
      </c>
      <c r="I75" s="27">
        <f t="shared" si="2"/>
        <v>352.11964348945617</v>
      </c>
      <c r="J75" s="27">
        <f t="shared" si="3"/>
        <v>16.119643489456166</v>
      </c>
    </row>
    <row r="76" spans="3:10" x14ac:dyDescent="0.25">
      <c r="C76" s="3" t="s">
        <v>74</v>
      </c>
      <c r="D76" s="4">
        <v>34.849999999999994</v>
      </c>
      <c r="E76" s="3">
        <v>437</v>
      </c>
      <c r="F76" s="3">
        <v>336</v>
      </c>
      <c r="G76" s="3">
        <v>92</v>
      </c>
      <c r="I76" s="27">
        <f t="shared" si="2"/>
        <v>354.5029837034474</v>
      </c>
      <c r="J76" s="27">
        <f t="shared" si="3"/>
        <v>18.502983703447399</v>
      </c>
    </row>
    <row r="77" spans="3:10" x14ac:dyDescent="0.25">
      <c r="C77" s="3" t="s">
        <v>75</v>
      </c>
      <c r="D77" s="4">
        <v>40.589999999999996</v>
      </c>
      <c r="E77" s="3">
        <v>417</v>
      </c>
      <c r="F77" s="3">
        <v>317</v>
      </c>
      <c r="G77" s="3">
        <v>63</v>
      </c>
      <c r="I77" s="27">
        <f t="shared" si="2"/>
        <v>321.13622070757083</v>
      </c>
      <c r="J77" s="27">
        <f t="shared" si="3"/>
        <v>4.1362207075708284</v>
      </c>
    </row>
    <row r="78" spans="3:10" x14ac:dyDescent="0.25">
      <c r="C78" s="3" t="s">
        <v>76</v>
      </c>
      <c r="D78" s="4">
        <v>39.359999999999992</v>
      </c>
      <c r="E78" s="3">
        <v>441</v>
      </c>
      <c r="F78" s="3">
        <v>353</v>
      </c>
      <c r="G78" s="3">
        <v>88</v>
      </c>
      <c r="I78" s="27">
        <f t="shared" si="2"/>
        <v>328.28624134954441</v>
      </c>
      <c r="J78" s="27">
        <f t="shared" si="3"/>
        <v>-24.713758650455588</v>
      </c>
    </row>
    <row r="79" spans="3:10" x14ac:dyDescent="0.25">
      <c r="C79" s="3" t="s">
        <v>77</v>
      </c>
      <c r="D79" s="4">
        <v>34.849999999999994</v>
      </c>
      <c r="E79" s="3">
        <v>421</v>
      </c>
      <c r="F79" s="3">
        <v>320</v>
      </c>
      <c r="G79" s="3">
        <v>101</v>
      </c>
      <c r="I79" s="27">
        <f t="shared" si="2"/>
        <v>354.5029837034474</v>
      </c>
      <c r="J79" s="27">
        <f t="shared" si="3"/>
        <v>34.502983703447399</v>
      </c>
    </row>
    <row r="80" spans="3:10" x14ac:dyDescent="0.25">
      <c r="C80" s="3" t="s">
        <v>78</v>
      </c>
      <c r="D80" s="4">
        <v>33.619999999999997</v>
      </c>
      <c r="E80" s="3">
        <v>436</v>
      </c>
      <c r="F80" s="3">
        <v>331</v>
      </c>
      <c r="G80" s="3">
        <v>74</v>
      </c>
      <c r="I80" s="27">
        <f t="shared" si="2"/>
        <v>361.65300434542087</v>
      </c>
      <c r="J80" s="27">
        <f t="shared" si="3"/>
        <v>30.653004345420868</v>
      </c>
    </row>
    <row r="81" spans="3:10" x14ac:dyDescent="0.25">
      <c r="C81" s="3" t="s">
        <v>79</v>
      </c>
      <c r="D81" s="4">
        <v>38.130000000000003</v>
      </c>
      <c r="E81" s="3">
        <v>447</v>
      </c>
      <c r="F81" s="3">
        <v>362</v>
      </c>
      <c r="G81" s="3">
        <v>103</v>
      </c>
      <c r="I81" s="27">
        <f t="shared" si="2"/>
        <v>335.43626199151788</v>
      </c>
      <c r="J81" s="27">
        <f t="shared" si="3"/>
        <v>-26.563738008482119</v>
      </c>
    </row>
    <row r="82" spans="3:10" x14ac:dyDescent="0.25">
      <c r="C82" s="3" t="s">
        <v>80</v>
      </c>
      <c r="D82" s="4">
        <v>37.309999999999995</v>
      </c>
      <c r="E82" s="3">
        <v>416</v>
      </c>
      <c r="F82" s="3">
        <v>312</v>
      </c>
      <c r="G82" s="3">
        <v>71</v>
      </c>
      <c r="I82" s="27">
        <f t="shared" si="2"/>
        <v>340.20294241950035</v>
      </c>
      <c r="J82" s="27">
        <f t="shared" si="3"/>
        <v>28.202942419500346</v>
      </c>
    </row>
    <row r="83" spans="3:10" x14ac:dyDescent="0.25">
      <c r="C83" s="3" t="s">
        <v>81</v>
      </c>
      <c r="D83" s="4">
        <v>41</v>
      </c>
      <c r="E83" s="3">
        <v>415</v>
      </c>
      <c r="F83" s="3">
        <v>336</v>
      </c>
      <c r="G83" s="3">
        <v>62</v>
      </c>
      <c r="I83" s="27">
        <f t="shared" si="2"/>
        <v>318.75288049357965</v>
      </c>
      <c r="J83" s="27">
        <f t="shared" si="3"/>
        <v>-17.247119506420347</v>
      </c>
    </row>
    <row r="84" spans="3:10" x14ac:dyDescent="0.25">
      <c r="C84" s="3" t="s">
        <v>82</v>
      </c>
      <c r="D84" s="4">
        <v>36.489999999999995</v>
      </c>
      <c r="E84" s="3">
        <v>447</v>
      </c>
      <c r="F84" s="3">
        <v>371</v>
      </c>
      <c r="G84" s="3">
        <v>72</v>
      </c>
      <c r="I84" s="27">
        <f t="shared" si="2"/>
        <v>344.9696228474827</v>
      </c>
      <c r="J84" s="27">
        <f t="shared" si="3"/>
        <v>-26.030377152517303</v>
      </c>
    </row>
    <row r="85" spans="3:10" x14ac:dyDescent="0.25">
      <c r="C85" s="3" t="s">
        <v>83</v>
      </c>
      <c r="D85" s="4">
        <v>36.9</v>
      </c>
      <c r="E85" s="3">
        <v>459</v>
      </c>
      <c r="F85" s="3">
        <v>367</v>
      </c>
      <c r="G85" s="3">
        <v>78</v>
      </c>
      <c r="I85" s="27">
        <f t="shared" si="2"/>
        <v>342.58628263349146</v>
      </c>
      <c r="J85" s="27">
        <f t="shared" si="3"/>
        <v>-24.413717366508536</v>
      </c>
    </row>
    <row r="86" spans="3:10" x14ac:dyDescent="0.25">
      <c r="C86" s="3" t="s">
        <v>84</v>
      </c>
      <c r="D86" s="4">
        <v>38.949999999999996</v>
      </c>
      <c r="E86" s="3">
        <v>425</v>
      </c>
      <c r="F86" s="3">
        <v>332</v>
      </c>
      <c r="G86" s="3">
        <v>77</v>
      </c>
      <c r="I86" s="27">
        <f t="shared" si="2"/>
        <v>330.66958156353559</v>
      </c>
      <c r="J86" s="27">
        <f t="shared" si="3"/>
        <v>-1.3304184364644129</v>
      </c>
    </row>
    <row r="87" spans="3:10" x14ac:dyDescent="0.25">
      <c r="C87" s="3" t="s">
        <v>85</v>
      </c>
      <c r="D87" s="4">
        <v>38.130000000000003</v>
      </c>
      <c r="E87" s="3">
        <v>432</v>
      </c>
      <c r="F87" s="3">
        <v>328</v>
      </c>
      <c r="G87" s="3">
        <v>86</v>
      </c>
      <c r="I87" s="27">
        <f t="shared" si="2"/>
        <v>335.43626199151788</v>
      </c>
      <c r="J87" s="27">
        <f t="shared" si="3"/>
        <v>7.4362619915178811</v>
      </c>
    </row>
    <row r="88" spans="3:10" x14ac:dyDescent="0.25">
      <c r="C88" s="3" t="s">
        <v>86</v>
      </c>
      <c r="D88" s="4">
        <v>33.209999999999994</v>
      </c>
      <c r="E88" s="3">
        <v>437</v>
      </c>
      <c r="F88" s="3">
        <v>354</v>
      </c>
      <c r="G88" s="3">
        <v>66</v>
      </c>
      <c r="I88" s="27">
        <f t="shared" si="2"/>
        <v>364.0363445594121</v>
      </c>
      <c r="J88" s="27">
        <f t="shared" si="3"/>
        <v>10.0363445594121</v>
      </c>
    </row>
    <row r="89" spans="3:10" x14ac:dyDescent="0.25">
      <c r="C89" s="3" t="s">
        <v>87</v>
      </c>
      <c r="D89" s="4">
        <v>35.26</v>
      </c>
      <c r="E89" s="3">
        <v>423</v>
      </c>
      <c r="F89" s="3">
        <v>338</v>
      </c>
      <c r="G89" s="3">
        <v>93</v>
      </c>
      <c r="I89" s="27">
        <f t="shared" si="2"/>
        <v>352.11964348945617</v>
      </c>
      <c r="J89" s="27">
        <f t="shared" si="3"/>
        <v>14.119643489456166</v>
      </c>
    </row>
    <row r="90" spans="3:10" x14ac:dyDescent="0.25">
      <c r="C90" s="3" t="s">
        <v>88</v>
      </c>
      <c r="D90" s="4">
        <v>34.44</v>
      </c>
      <c r="E90" s="3">
        <v>459</v>
      </c>
      <c r="F90" s="3">
        <v>349</v>
      </c>
      <c r="G90" s="3">
        <v>110</v>
      </c>
      <c r="I90" s="27">
        <f t="shared" si="2"/>
        <v>356.88632391743852</v>
      </c>
      <c r="J90" s="27">
        <f t="shared" si="3"/>
        <v>7.8863239174385171</v>
      </c>
    </row>
    <row r="91" spans="3:10" x14ac:dyDescent="0.25">
      <c r="C91" s="3" t="s">
        <v>89</v>
      </c>
      <c r="D91" s="4">
        <v>34.44</v>
      </c>
      <c r="E91" s="3">
        <v>473</v>
      </c>
      <c r="F91" s="3">
        <v>355</v>
      </c>
      <c r="G91" s="3">
        <v>95</v>
      </c>
      <c r="I91" s="27">
        <f t="shared" si="2"/>
        <v>356.88632391743852</v>
      </c>
      <c r="J91" s="27">
        <f t="shared" si="3"/>
        <v>1.8863239174385171</v>
      </c>
    </row>
    <row r="92" spans="3:10" x14ac:dyDescent="0.25">
      <c r="C92" s="3" t="s">
        <v>90</v>
      </c>
      <c r="D92" s="4">
        <v>37.719999999999992</v>
      </c>
      <c r="E92" s="3">
        <v>437</v>
      </c>
      <c r="F92" s="3">
        <v>341</v>
      </c>
      <c r="G92" s="3">
        <v>96</v>
      </c>
      <c r="I92" s="27">
        <f t="shared" si="2"/>
        <v>337.81960220550911</v>
      </c>
      <c r="J92" s="27">
        <f t="shared" si="3"/>
        <v>-3.1803977944908866</v>
      </c>
    </row>
    <row r="93" spans="3:10" x14ac:dyDescent="0.25">
      <c r="C93" s="3" t="s">
        <v>91</v>
      </c>
      <c r="D93" s="4">
        <v>38.54</v>
      </c>
      <c r="E93" s="3">
        <v>413</v>
      </c>
      <c r="F93" s="3">
        <v>326</v>
      </c>
      <c r="G93" s="3">
        <v>78</v>
      </c>
      <c r="I93" s="27">
        <f t="shared" si="2"/>
        <v>333.05292177752676</v>
      </c>
      <c r="J93" s="27">
        <f t="shared" si="3"/>
        <v>7.0529217775267625</v>
      </c>
    </row>
    <row r="94" spans="3:10" x14ac:dyDescent="0.25">
      <c r="C94" s="3" t="s">
        <v>92</v>
      </c>
      <c r="D94" s="4">
        <v>39.359999999999992</v>
      </c>
      <c r="E94" s="3">
        <v>441</v>
      </c>
      <c r="F94" s="3">
        <v>353</v>
      </c>
      <c r="G94" s="3">
        <v>66</v>
      </c>
      <c r="I94" s="27">
        <f t="shared" si="2"/>
        <v>328.28624134954441</v>
      </c>
      <c r="J94" s="27">
        <f t="shared" si="3"/>
        <v>-24.713758650455588</v>
      </c>
    </row>
    <row r="95" spans="3:10" x14ac:dyDescent="0.25">
      <c r="C95" s="3" t="s">
        <v>93</v>
      </c>
      <c r="D95" s="4">
        <v>36.9</v>
      </c>
      <c r="E95" s="3">
        <v>414</v>
      </c>
      <c r="F95" s="3">
        <v>323</v>
      </c>
      <c r="G95" s="3">
        <v>79</v>
      </c>
      <c r="I95" s="27">
        <f t="shared" si="2"/>
        <v>342.58628263349146</v>
      </c>
      <c r="J95" s="27">
        <f t="shared" si="3"/>
        <v>19.586282633491464</v>
      </c>
    </row>
    <row r="96" spans="3:10" x14ac:dyDescent="0.25">
      <c r="C96" s="3" t="s">
        <v>94</v>
      </c>
      <c r="D96" s="4">
        <v>34.44</v>
      </c>
      <c r="E96" s="3">
        <v>455</v>
      </c>
      <c r="F96" s="3">
        <v>382</v>
      </c>
      <c r="G96" s="3">
        <v>73</v>
      </c>
      <c r="I96" s="27">
        <f t="shared" si="2"/>
        <v>356.88632391743852</v>
      </c>
      <c r="J96" s="27">
        <f t="shared" si="3"/>
        <v>-25.113676082561483</v>
      </c>
    </row>
    <row r="97" spans="3:10" x14ac:dyDescent="0.25">
      <c r="C97" s="3" t="s">
        <v>95</v>
      </c>
      <c r="D97" s="4">
        <v>35.669999999999995</v>
      </c>
      <c r="E97" s="3">
        <v>423</v>
      </c>
      <c r="F97" s="3">
        <v>343</v>
      </c>
      <c r="G97" s="3">
        <v>72</v>
      </c>
      <c r="I97" s="27">
        <f t="shared" si="2"/>
        <v>349.73630327546505</v>
      </c>
      <c r="J97" s="27">
        <f t="shared" si="3"/>
        <v>6.7363032754650476</v>
      </c>
    </row>
    <row r="98" spans="3:10" x14ac:dyDescent="0.25">
      <c r="C98" s="3" t="s">
        <v>96</v>
      </c>
      <c r="D98" s="4">
        <v>35.669999999999995</v>
      </c>
      <c r="E98" s="3">
        <v>419</v>
      </c>
      <c r="F98" s="3">
        <v>335</v>
      </c>
      <c r="G98" s="3">
        <v>80</v>
      </c>
      <c r="I98" s="27">
        <f t="shared" si="2"/>
        <v>349.73630327546505</v>
      </c>
      <c r="J98" s="27">
        <f t="shared" si="3"/>
        <v>14.736303275465048</v>
      </c>
    </row>
    <row r="99" spans="3:10" x14ac:dyDescent="0.25">
      <c r="C99" s="3" t="s">
        <v>97</v>
      </c>
      <c r="D99" s="4">
        <v>37.719999999999992</v>
      </c>
      <c r="E99" s="3">
        <v>408</v>
      </c>
      <c r="F99" s="3">
        <v>339</v>
      </c>
      <c r="G99" s="3">
        <v>73</v>
      </c>
      <c r="I99" s="27">
        <f t="shared" si="2"/>
        <v>337.81960220550911</v>
      </c>
      <c r="J99" s="27">
        <f t="shared" si="3"/>
        <v>-1.1803977944908866</v>
      </c>
    </row>
    <row r="100" spans="3:10" x14ac:dyDescent="0.25">
      <c r="C100" s="3" t="s">
        <v>98</v>
      </c>
      <c r="D100" s="4">
        <v>40.589999999999996</v>
      </c>
      <c r="E100" s="3">
        <v>398</v>
      </c>
      <c r="F100" s="3">
        <v>338</v>
      </c>
      <c r="G100" s="3">
        <v>72</v>
      </c>
      <c r="I100" s="27">
        <f t="shared" si="2"/>
        <v>321.13622070757083</v>
      </c>
      <c r="J100" s="27">
        <f t="shared" si="3"/>
        <v>-16.863779292429172</v>
      </c>
    </row>
    <row r="101" spans="3:10" x14ac:dyDescent="0.25">
      <c r="C101" s="3" t="s">
        <v>99</v>
      </c>
      <c r="D101" s="4">
        <v>34.849999999999994</v>
      </c>
      <c r="E101" s="3">
        <v>421</v>
      </c>
      <c r="F101" s="3">
        <v>349</v>
      </c>
      <c r="G101" s="3">
        <v>84</v>
      </c>
      <c r="I101" s="27">
        <f t="shared" si="2"/>
        <v>354.5029837034474</v>
      </c>
      <c r="J101" s="27">
        <f t="shared" si="3"/>
        <v>5.5029837034473985</v>
      </c>
    </row>
    <row r="102" spans="3:10" x14ac:dyDescent="0.25">
      <c r="C102" s="3" t="s">
        <v>100</v>
      </c>
      <c r="D102" s="4">
        <v>36.489999999999995</v>
      </c>
      <c r="E102" s="3">
        <v>451</v>
      </c>
      <c r="F102" s="3">
        <v>379</v>
      </c>
      <c r="G102" s="3">
        <v>108</v>
      </c>
      <c r="I102" s="27">
        <f t="shared" si="2"/>
        <v>344.9696228474827</v>
      </c>
      <c r="J102" s="27">
        <f t="shared" si="3"/>
        <v>-34.030377152517303</v>
      </c>
    </row>
    <row r="103" spans="3:10" x14ac:dyDescent="0.25">
      <c r="C103" s="3" t="s">
        <v>101</v>
      </c>
      <c r="D103" s="4">
        <v>37.719999999999992</v>
      </c>
      <c r="E103" s="3">
        <v>424</v>
      </c>
      <c r="F103" s="3">
        <v>331</v>
      </c>
      <c r="G103" s="3">
        <v>68</v>
      </c>
      <c r="I103" s="27">
        <f t="shared" si="2"/>
        <v>337.81960220550911</v>
      </c>
      <c r="J103" s="27">
        <f t="shared" si="3"/>
        <v>6.8196022055091134</v>
      </c>
    </row>
    <row r="104" spans="3:10" x14ac:dyDescent="0.25">
      <c r="C104" s="3" t="s">
        <v>102</v>
      </c>
      <c r="D104" s="4">
        <v>38.54</v>
      </c>
      <c r="E104" s="3">
        <v>410</v>
      </c>
      <c r="F104" s="3">
        <v>328</v>
      </c>
      <c r="G104" s="3">
        <v>82</v>
      </c>
      <c r="I104" s="27">
        <f t="shared" si="2"/>
        <v>333.05292177752676</v>
      </c>
      <c r="J104" s="27">
        <f t="shared" si="3"/>
        <v>5.0529217775267625</v>
      </c>
    </row>
    <row r="105" spans="3:10" x14ac:dyDescent="0.25">
      <c r="C105" s="3" t="s">
        <v>103</v>
      </c>
      <c r="D105" s="4">
        <v>32.799999999999997</v>
      </c>
      <c r="E105" s="3">
        <v>450</v>
      </c>
      <c r="F105" s="3">
        <v>342</v>
      </c>
      <c r="G105" s="3">
        <v>72</v>
      </c>
      <c r="I105" s="27">
        <f t="shared" si="2"/>
        <v>366.41968477340328</v>
      </c>
      <c r="J105" s="27">
        <f t="shared" si="3"/>
        <v>24.419684773403276</v>
      </c>
    </row>
    <row r="106" spans="3:10" x14ac:dyDescent="0.25">
      <c r="C106" s="3" t="s">
        <v>104</v>
      </c>
      <c r="D106" s="4">
        <v>40.589999999999996</v>
      </c>
      <c r="E106" s="3">
        <v>415</v>
      </c>
      <c r="F106" s="3">
        <v>349</v>
      </c>
      <c r="G106" s="3">
        <v>104</v>
      </c>
      <c r="I106" s="27">
        <f t="shared" si="2"/>
        <v>321.13622070757083</v>
      </c>
      <c r="J106" s="27">
        <f t="shared" si="3"/>
        <v>-27.863779292429172</v>
      </c>
    </row>
    <row r="107" spans="3:10" x14ac:dyDescent="0.25">
      <c r="C107" s="3" t="s">
        <v>105</v>
      </c>
      <c r="D107" s="4">
        <v>34.44</v>
      </c>
      <c r="E107" s="3">
        <v>460</v>
      </c>
      <c r="F107" s="3">
        <v>363</v>
      </c>
      <c r="G107" s="3">
        <v>97</v>
      </c>
      <c r="I107" s="27">
        <f t="shared" si="2"/>
        <v>356.88632391743852</v>
      </c>
      <c r="J107" s="27">
        <f t="shared" si="3"/>
        <v>-6.1136760825614829</v>
      </c>
    </row>
    <row r="108" spans="3:10" x14ac:dyDescent="0.25">
      <c r="C108" s="3" t="s">
        <v>106</v>
      </c>
      <c r="D108" s="4">
        <v>34.849999999999994</v>
      </c>
      <c r="E108" s="3">
        <v>464</v>
      </c>
      <c r="F108" s="3">
        <v>390</v>
      </c>
      <c r="G108" s="3">
        <v>97</v>
      </c>
      <c r="I108" s="27">
        <f t="shared" si="2"/>
        <v>354.5029837034474</v>
      </c>
      <c r="J108" s="27">
        <f t="shared" si="3"/>
        <v>-35.497016296552601</v>
      </c>
    </row>
    <row r="109" spans="3:10" x14ac:dyDescent="0.25">
      <c r="C109" s="3" t="s">
        <v>107</v>
      </c>
      <c r="D109" s="4">
        <v>36.489999999999995</v>
      </c>
      <c r="E109" s="3">
        <v>439</v>
      </c>
      <c r="F109" s="3">
        <v>364</v>
      </c>
      <c r="G109" s="3">
        <v>97</v>
      </c>
      <c r="I109" s="27">
        <f t="shared" si="2"/>
        <v>344.9696228474827</v>
      </c>
      <c r="J109" s="27">
        <f t="shared" si="3"/>
        <v>-19.030377152517303</v>
      </c>
    </row>
    <row r="110" spans="3:10" x14ac:dyDescent="0.25">
      <c r="C110" s="3" t="s">
        <v>108</v>
      </c>
      <c r="D110" s="4">
        <v>37.309999999999995</v>
      </c>
      <c r="E110" s="3">
        <v>437</v>
      </c>
      <c r="F110" s="3">
        <v>371</v>
      </c>
      <c r="G110" s="3">
        <v>74</v>
      </c>
      <c r="I110" s="27">
        <f t="shared" si="2"/>
        <v>340.20294241950035</v>
      </c>
      <c r="J110" s="27">
        <f t="shared" si="3"/>
        <v>-30.797057580499654</v>
      </c>
    </row>
    <row r="111" spans="3:10" x14ac:dyDescent="0.25">
      <c r="C111" s="3" t="s">
        <v>109</v>
      </c>
      <c r="D111" s="4">
        <v>34.03</v>
      </c>
      <c r="E111" s="3">
        <v>459</v>
      </c>
      <c r="F111" s="3">
        <v>390</v>
      </c>
      <c r="G111" s="3">
        <v>101</v>
      </c>
      <c r="I111" s="27">
        <f t="shared" si="2"/>
        <v>359.26966413142969</v>
      </c>
      <c r="J111" s="27">
        <f t="shared" si="3"/>
        <v>-30.730335868570307</v>
      </c>
    </row>
    <row r="112" spans="3:10" x14ac:dyDescent="0.25">
      <c r="C112" s="3" t="s">
        <v>110</v>
      </c>
      <c r="D112" s="4">
        <v>40.18</v>
      </c>
      <c r="E112" s="3">
        <v>433</v>
      </c>
      <c r="F112" s="3">
        <v>364</v>
      </c>
      <c r="G112" s="3">
        <v>100</v>
      </c>
      <c r="I112" s="27">
        <f t="shared" si="2"/>
        <v>323.51956092156206</v>
      </c>
      <c r="J112" s="27">
        <f t="shared" si="3"/>
        <v>-40.480439078437939</v>
      </c>
    </row>
    <row r="113" spans="3:10" x14ac:dyDescent="0.25">
      <c r="C113" s="3" t="s">
        <v>111</v>
      </c>
      <c r="D113" s="4">
        <v>34.03</v>
      </c>
      <c r="E113" s="3">
        <v>432</v>
      </c>
      <c r="F113" s="3">
        <v>337</v>
      </c>
      <c r="G113" s="3">
        <v>73</v>
      </c>
      <c r="I113" s="27">
        <f t="shared" si="2"/>
        <v>359.26966413142969</v>
      </c>
      <c r="J113" s="27">
        <f t="shared" si="3"/>
        <v>22.269664131429693</v>
      </c>
    </row>
    <row r="114" spans="3:10" x14ac:dyDescent="0.25">
      <c r="C114" s="3" t="s">
        <v>112</v>
      </c>
      <c r="D114" s="4">
        <v>37.719999999999992</v>
      </c>
      <c r="E114" s="3">
        <v>431</v>
      </c>
      <c r="F114" s="3">
        <v>353</v>
      </c>
      <c r="G114" s="3">
        <v>86</v>
      </c>
      <c r="I114" s="27">
        <f t="shared" si="2"/>
        <v>337.81960220550911</v>
      </c>
      <c r="J114" s="27">
        <f t="shared" si="3"/>
        <v>-15.180397794490887</v>
      </c>
    </row>
    <row r="115" spans="3:10" x14ac:dyDescent="0.25">
      <c r="C115" s="3" t="s">
        <v>113</v>
      </c>
      <c r="D115" s="4">
        <v>36.489999999999995</v>
      </c>
      <c r="E115" s="3">
        <v>417</v>
      </c>
      <c r="F115" s="3">
        <v>329</v>
      </c>
      <c r="G115" s="3">
        <v>75</v>
      </c>
      <c r="I115" s="27">
        <f t="shared" si="2"/>
        <v>344.9696228474827</v>
      </c>
      <c r="J115" s="27">
        <f t="shared" si="3"/>
        <v>15.969622847482697</v>
      </c>
    </row>
    <row r="116" spans="3:10" x14ac:dyDescent="0.25">
      <c r="C116" s="3" t="s">
        <v>114</v>
      </c>
      <c r="D116" s="4">
        <v>40.18</v>
      </c>
      <c r="E116" s="3">
        <v>380</v>
      </c>
      <c r="F116" s="3">
        <v>285</v>
      </c>
      <c r="G116" s="3">
        <v>95</v>
      </c>
      <c r="I116" s="27">
        <f t="shared" si="2"/>
        <v>323.51956092156206</v>
      </c>
      <c r="J116" s="27">
        <f t="shared" si="3"/>
        <v>38.519560921562061</v>
      </c>
    </row>
    <row r="117" spans="3:10" x14ac:dyDescent="0.25">
      <c r="C117" s="3" t="s">
        <v>115</v>
      </c>
      <c r="D117" s="4">
        <v>40.589999999999996</v>
      </c>
      <c r="E117" s="3">
        <v>423</v>
      </c>
      <c r="F117" s="3">
        <v>343</v>
      </c>
      <c r="G117" s="3">
        <v>89</v>
      </c>
      <c r="I117" s="27">
        <f t="shared" si="2"/>
        <v>321.13622070757083</v>
      </c>
      <c r="J117" s="27">
        <f t="shared" si="3"/>
        <v>-21.863779292429172</v>
      </c>
    </row>
    <row r="118" spans="3:10" x14ac:dyDescent="0.25">
      <c r="C118" s="3" t="s">
        <v>116</v>
      </c>
      <c r="D118" s="4">
        <v>35.26</v>
      </c>
      <c r="E118" s="3">
        <v>431</v>
      </c>
      <c r="F118" s="3">
        <v>332</v>
      </c>
      <c r="G118" s="3">
        <v>86</v>
      </c>
      <c r="I118" s="27">
        <f t="shared" si="2"/>
        <v>352.11964348945617</v>
      </c>
      <c r="J118" s="27">
        <f t="shared" si="3"/>
        <v>20.119643489456166</v>
      </c>
    </row>
    <row r="119" spans="3:10" x14ac:dyDescent="0.25">
      <c r="C119" s="3" t="s">
        <v>117</v>
      </c>
      <c r="D119" s="4">
        <v>35.669999999999995</v>
      </c>
      <c r="E119" s="3">
        <v>451</v>
      </c>
      <c r="F119" s="3">
        <v>379</v>
      </c>
      <c r="G119" s="3">
        <v>95</v>
      </c>
      <c r="I119" s="27">
        <f t="shared" si="2"/>
        <v>349.73630327546505</v>
      </c>
      <c r="J119" s="27">
        <f t="shared" si="3"/>
        <v>-29.263696724534952</v>
      </c>
    </row>
    <row r="120" spans="3:10" x14ac:dyDescent="0.25">
      <c r="C120" s="3" t="s">
        <v>118</v>
      </c>
      <c r="D120" s="4">
        <v>33.209999999999994</v>
      </c>
      <c r="E120" s="3">
        <v>474</v>
      </c>
      <c r="F120" s="3">
        <v>360</v>
      </c>
      <c r="G120" s="3">
        <v>119</v>
      </c>
      <c r="I120" s="27">
        <f t="shared" si="2"/>
        <v>364.0363445594121</v>
      </c>
      <c r="J120" s="27">
        <f t="shared" si="3"/>
        <v>4.0363445594121004</v>
      </c>
    </row>
    <row r="121" spans="3:10" x14ac:dyDescent="0.25">
      <c r="C121" s="3" t="s">
        <v>119</v>
      </c>
      <c r="D121" s="4">
        <v>38.130000000000003</v>
      </c>
      <c r="E121" s="3">
        <v>413</v>
      </c>
      <c r="F121" s="3">
        <v>330</v>
      </c>
      <c r="G121" s="3">
        <v>66</v>
      </c>
      <c r="I121" s="27">
        <f t="shared" si="2"/>
        <v>335.43626199151788</v>
      </c>
      <c r="J121" s="27">
        <f t="shared" si="3"/>
        <v>5.4362619915178811</v>
      </c>
    </row>
    <row r="122" spans="3:10" x14ac:dyDescent="0.25">
      <c r="C122" s="3" t="s">
        <v>120</v>
      </c>
      <c r="D122" s="4">
        <v>35.26</v>
      </c>
      <c r="E122" s="3">
        <v>431</v>
      </c>
      <c r="F122" s="3">
        <v>332</v>
      </c>
      <c r="G122" s="3">
        <v>86</v>
      </c>
      <c r="I122" s="27">
        <f t="shared" si="2"/>
        <v>352.11964348945617</v>
      </c>
      <c r="J122" s="27">
        <f t="shared" si="3"/>
        <v>20.119643489456166</v>
      </c>
    </row>
    <row r="123" spans="3:10" x14ac:dyDescent="0.25">
      <c r="C123" s="3" t="s">
        <v>121</v>
      </c>
      <c r="D123" s="4">
        <v>39.359999999999992</v>
      </c>
      <c r="E123" s="3">
        <v>387</v>
      </c>
      <c r="F123" s="3">
        <v>298</v>
      </c>
      <c r="G123" s="3">
        <v>77</v>
      </c>
      <c r="I123" s="27">
        <f t="shared" si="2"/>
        <v>328.28624134954441</v>
      </c>
      <c r="J123" s="27">
        <f t="shared" si="3"/>
        <v>30.286241349544412</v>
      </c>
    </row>
    <row r="124" spans="3:10" x14ac:dyDescent="0.25">
      <c r="C124" s="3" t="s">
        <v>122</v>
      </c>
      <c r="D124" s="4">
        <v>39.769999999999996</v>
      </c>
      <c r="E124" s="3">
        <v>404</v>
      </c>
      <c r="F124" s="3">
        <v>303</v>
      </c>
      <c r="G124" s="3">
        <v>77</v>
      </c>
      <c r="I124" s="27">
        <f t="shared" si="2"/>
        <v>325.90290113555324</v>
      </c>
      <c r="J124" s="27">
        <f t="shared" si="3"/>
        <v>22.902901135553236</v>
      </c>
    </row>
    <row r="125" spans="3:10" x14ac:dyDescent="0.25">
      <c r="C125" s="3" t="s">
        <v>123</v>
      </c>
      <c r="D125" s="4">
        <v>40.18</v>
      </c>
      <c r="E125" s="3">
        <v>424</v>
      </c>
      <c r="F125" s="3">
        <v>326</v>
      </c>
      <c r="G125" s="3">
        <v>89</v>
      </c>
      <c r="I125" s="27">
        <f t="shared" si="2"/>
        <v>323.51956092156206</v>
      </c>
      <c r="J125" s="27">
        <f t="shared" si="3"/>
        <v>-2.4804390784379393</v>
      </c>
    </row>
    <row r="126" spans="3:10" x14ac:dyDescent="0.25">
      <c r="C126" s="3" t="s">
        <v>124</v>
      </c>
      <c r="D126" s="4">
        <v>38.54</v>
      </c>
      <c r="E126" s="3">
        <v>391</v>
      </c>
      <c r="F126" s="3">
        <v>305</v>
      </c>
      <c r="G126" s="3">
        <v>70</v>
      </c>
      <c r="I126" s="27">
        <f t="shared" si="2"/>
        <v>333.05292177752676</v>
      </c>
      <c r="J126" s="27">
        <f t="shared" si="3"/>
        <v>28.052921777526763</v>
      </c>
    </row>
    <row r="127" spans="3:10" x14ac:dyDescent="0.25">
      <c r="C127" s="3" t="s">
        <v>125</v>
      </c>
      <c r="D127" s="4">
        <v>38.54</v>
      </c>
      <c r="E127" s="3">
        <v>446</v>
      </c>
      <c r="F127" s="3">
        <v>348</v>
      </c>
      <c r="G127" s="3">
        <v>98</v>
      </c>
      <c r="I127" s="27">
        <f t="shared" si="2"/>
        <v>333.05292177752676</v>
      </c>
      <c r="J127" s="27">
        <f t="shared" si="3"/>
        <v>-14.947078222473237</v>
      </c>
    </row>
    <row r="128" spans="3:10" x14ac:dyDescent="0.25">
      <c r="C128" s="3" t="s">
        <v>126</v>
      </c>
      <c r="D128" s="4">
        <v>40.589999999999996</v>
      </c>
      <c r="E128" s="3">
        <v>422</v>
      </c>
      <c r="F128" s="3">
        <v>333</v>
      </c>
      <c r="G128" s="3">
        <v>72</v>
      </c>
      <c r="I128" s="27">
        <f t="shared" si="2"/>
        <v>321.13622070757083</v>
      </c>
      <c r="J128" s="27">
        <f t="shared" si="3"/>
        <v>-11.863779292429172</v>
      </c>
    </row>
    <row r="129" spans="3:10" x14ac:dyDescent="0.25">
      <c r="C129" s="3" t="s">
        <v>127</v>
      </c>
      <c r="D129" s="4">
        <v>41</v>
      </c>
      <c r="E129" s="3">
        <v>415</v>
      </c>
      <c r="F129" s="3">
        <v>315</v>
      </c>
      <c r="G129" s="3">
        <v>104</v>
      </c>
      <c r="I129" s="27">
        <f t="shared" si="2"/>
        <v>318.75288049357965</v>
      </c>
      <c r="J129" s="27">
        <f t="shared" si="3"/>
        <v>3.7528804935796529</v>
      </c>
    </row>
    <row r="130" spans="3:10" x14ac:dyDescent="0.25">
      <c r="C130" s="3" t="s">
        <v>128</v>
      </c>
      <c r="D130" s="4">
        <v>40.589999999999996</v>
      </c>
      <c r="E130" s="3">
        <v>422</v>
      </c>
      <c r="F130" s="3">
        <v>346</v>
      </c>
      <c r="G130" s="3">
        <v>89</v>
      </c>
      <c r="I130" s="27">
        <f t="shared" si="2"/>
        <v>321.13622070757083</v>
      </c>
      <c r="J130" s="27">
        <f t="shared" si="3"/>
        <v>-24.863779292429172</v>
      </c>
    </row>
    <row r="131" spans="3:10" x14ac:dyDescent="0.25">
      <c r="C131" s="3" t="s">
        <v>129</v>
      </c>
      <c r="D131" s="4">
        <v>34.03</v>
      </c>
      <c r="E131" s="3">
        <v>460</v>
      </c>
      <c r="F131" s="3">
        <v>345</v>
      </c>
      <c r="G131" s="3">
        <v>97</v>
      </c>
      <c r="I131" s="27">
        <f t="shared" si="2"/>
        <v>359.26966413142969</v>
      </c>
      <c r="J131" s="27">
        <f t="shared" si="3"/>
        <v>14.269664131429693</v>
      </c>
    </row>
    <row r="132" spans="3:10" x14ac:dyDescent="0.25">
      <c r="C132" s="3" t="s">
        <v>130</v>
      </c>
      <c r="D132" s="4">
        <v>37.309999999999995</v>
      </c>
      <c r="E132" s="3">
        <v>444</v>
      </c>
      <c r="F132" s="3">
        <v>373</v>
      </c>
      <c r="G132" s="3">
        <v>67</v>
      </c>
      <c r="I132" s="27">
        <f t="shared" si="2"/>
        <v>340.20294241950035</v>
      </c>
      <c r="J132" s="27">
        <f t="shared" si="3"/>
        <v>-32.797057580499654</v>
      </c>
    </row>
    <row r="133" spans="3:10" x14ac:dyDescent="0.25">
      <c r="C133" s="3" t="s">
        <v>131</v>
      </c>
      <c r="D133" s="4">
        <v>34.03</v>
      </c>
      <c r="E133" s="3">
        <v>434</v>
      </c>
      <c r="F133" s="3">
        <v>356</v>
      </c>
      <c r="G133" s="3">
        <v>87</v>
      </c>
      <c r="I133" s="27">
        <f t="shared" si="2"/>
        <v>359.26966413142969</v>
      </c>
      <c r="J133" s="27">
        <f t="shared" si="3"/>
        <v>3.2696641314296926</v>
      </c>
    </row>
    <row r="134" spans="3:10" x14ac:dyDescent="0.25">
      <c r="C134" s="3" t="s">
        <v>132</v>
      </c>
      <c r="D134" s="4">
        <v>33.619999999999997</v>
      </c>
      <c r="E134" s="3">
        <v>430</v>
      </c>
      <c r="F134" s="3">
        <v>344</v>
      </c>
      <c r="G134" s="3">
        <v>95</v>
      </c>
      <c r="I134" s="27">
        <f t="shared" si="2"/>
        <v>361.65300434542087</v>
      </c>
      <c r="J134" s="27">
        <f t="shared" si="3"/>
        <v>17.653004345420868</v>
      </c>
    </row>
    <row r="135" spans="3:10" x14ac:dyDescent="0.25">
      <c r="C135" s="3" t="s">
        <v>133</v>
      </c>
      <c r="D135" s="4">
        <v>36.9</v>
      </c>
      <c r="E135" s="3">
        <v>411</v>
      </c>
      <c r="F135" s="3">
        <v>316</v>
      </c>
      <c r="G135" s="3">
        <v>62</v>
      </c>
      <c r="I135" s="27">
        <f t="shared" ref="I135:I191" si="4">$S$10+$S$11*D135</f>
        <v>342.58628263349146</v>
      </c>
      <c r="J135" s="27">
        <f t="shared" ref="J135:J191" si="5">I135-F135</f>
        <v>26.586282633491464</v>
      </c>
    </row>
    <row r="136" spans="3:10" x14ac:dyDescent="0.25">
      <c r="C136" s="3" t="s">
        <v>134</v>
      </c>
      <c r="D136" s="4">
        <v>37.309999999999995</v>
      </c>
      <c r="E136" s="3">
        <v>436</v>
      </c>
      <c r="F136" s="3">
        <v>340</v>
      </c>
      <c r="G136" s="3">
        <v>78</v>
      </c>
      <c r="I136" s="27">
        <f t="shared" si="4"/>
        <v>340.20294241950035</v>
      </c>
      <c r="J136" s="27">
        <f t="shared" si="5"/>
        <v>0.20294241950034575</v>
      </c>
    </row>
    <row r="137" spans="3:10" x14ac:dyDescent="0.25">
      <c r="C137" s="3" t="s">
        <v>135</v>
      </c>
      <c r="D137" s="4">
        <v>38.130000000000003</v>
      </c>
      <c r="E137" s="3">
        <v>432</v>
      </c>
      <c r="F137" s="3">
        <v>328</v>
      </c>
      <c r="G137" s="3">
        <v>91</v>
      </c>
      <c r="I137" s="27">
        <f t="shared" si="4"/>
        <v>335.43626199151788</v>
      </c>
      <c r="J137" s="27">
        <f t="shared" si="5"/>
        <v>7.4362619915178811</v>
      </c>
    </row>
    <row r="138" spans="3:10" x14ac:dyDescent="0.25">
      <c r="C138" s="3" t="s">
        <v>136</v>
      </c>
      <c r="D138" s="4">
        <v>38.54</v>
      </c>
      <c r="E138" s="3">
        <v>430</v>
      </c>
      <c r="F138" s="3">
        <v>323</v>
      </c>
      <c r="G138" s="3">
        <v>90</v>
      </c>
      <c r="I138" s="27">
        <f t="shared" si="4"/>
        <v>333.05292177752676</v>
      </c>
      <c r="J138" s="27">
        <f t="shared" si="5"/>
        <v>10.052921777526763</v>
      </c>
    </row>
    <row r="139" spans="3:10" x14ac:dyDescent="0.25">
      <c r="C139" s="3" t="s">
        <v>137</v>
      </c>
      <c r="D139" s="4">
        <v>40.589999999999996</v>
      </c>
      <c r="E139" s="3">
        <v>425</v>
      </c>
      <c r="F139" s="3">
        <v>327</v>
      </c>
      <c r="G139" s="3">
        <v>98</v>
      </c>
      <c r="I139" s="27">
        <f t="shared" si="4"/>
        <v>321.13622070757083</v>
      </c>
      <c r="J139" s="27">
        <f t="shared" si="5"/>
        <v>-5.8637792924291716</v>
      </c>
    </row>
    <row r="140" spans="3:10" x14ac:dyDescent="0.25">
      <c r="C140" s="3" t="s">
        <v>138</v>
      </c>
      <c r="D140" s="4">
        <v>38.54</v>
      </c>
      <c r="E140" s="3">
        <v>400</v>
      </c>
      <c r="F140" s="3">
        <v>316</v>
      </c>
      <c r="G140" s="3">
        <v>60</v>
      </c>
      <c r="I140" s="27">
        <f t="shared" si="4"/>
        <v>333.05292177752676</v>
      </c>
      <c r="J140" s="27">
        <f t="shared" si="5"/>
        <v>17.052921777526763</v>
      </c>
    </row>
    <row r="141" spans="3:10" x14ac:dyDescent="0.25">
      <c r="C141" s="3" t="s">
        <v>139</v>
      </c>
      <c r="D141" s="4">
        <v>36.489999999999995</v>
      </c>
      <c r="E141" s="3">
        <v>448</v>
      </c>
      <c r="F141" s="3">
        <v>358</v>
      </c>
      <c r="G141" s="3">
        <v>103</v>
      </c>
      <c r="I141" s="27">
        <f t="shared" si="4"/>
        <v>344.9696228474827</v>
      </c>
      <c r="J141" s="27">
        <f t="shared" si="5"/>
        <v>-13.030377152517303</v>
      </c>
    </row>
    <row r="142" spans="3:10" x14ac:dyDescent="0.25">
      <c r="C142" s="3" t="s">
        <v>140</v>
      </c>
      <c r="D142" s="4">
        <v>39.359999999999992</v>
      </c>
      <c r="E142" s="3">
        <v>394</v>
      </c>
      <c r="F142" s="3">
        <v>299</v>
      </c>
      <c r="G142" s="3">
        <v>87</v>
      </c>
      <c r="I142" s="27">
        <f t="shared" si="4"/>
        <v>328.28624134954441</v>
      </c>
      <c r="J142" s="27">
        <f t="shared" si="5"/>
        <v>29.286241349544412</v>
      </c>
    </row>
    <row r="143" spans="3:10" x14ac:dyDescent="0.25">
      <c r="C143" s="3" t="s">
        <v>141</v>
      </c>
      <c r="D143" s="4">
        <v>34.03</v>
      </c>
      <c r="E143" s="3">
        <v>434</v>
      </c>
      <c r="F143" s="3">
        <v>352</v>
      </c>
      <c r="G143" s="3">
        <v>109</v>
      </c>
      <c r="I143" s="27">
        <f t="shared" si="4"/>
        <v>359.26966413142969</v>
      </c>
      <c r="J143" s="27">
        <f t="shared" si="5"/>
        <v>7.2696641314296926</v>
      </c>
    </row>
    <row r="144" spans="3:10" x14ac:dyDescent="0.25">
      <c r="C144" s="3" t="s">
        <v>142</v>
      </c>
      <c r="D144" s="4">
        <v>34.849999999999994</v>
      </c>
      <c r="E144" s="3">
        <v>448</v>
      </c>
      <c r="F144" s="3">
        <v>376</v>
      </c>
      <c r="G144" s="3">
        <v>99</v>
      </c>
      <c r="I144" s="27">
        <f t="shared" si="4"/>
        <v>354.5029837034474</v>
      </c>
      <c r="J144" s="27">
        <f t="shared" si="5"/>
        <v>-21.497016296552601</v>
      </c>
    </row>
    <row r="145" spans="3:10" x14ac:dyDescent="0.25">
      <c r="C145" s="3" t="s">
        <v>143</v>
      </c>
      <c r="D145" s="4">
        <v>41</v>
      </c>
      <c r="E145" s="3">
        <v>392</v>
      </c>
      <c r="F145" s="3">
        <v>321</v>
      </c>
      <c r="G145" s="3">
        <v>98</v>
      </c>
      <c r="I145" s="27">
        <f t="shared" si="4"/>
        <v>318.75288049357965</v>
      </c>
      <c r="J145" s="27">
        <f t="shared" si="5"/>
        <v>-2.2471195064203471</v>
      </c>
    </row>
    <row r="146" spans="3:10" x14ac:dyDescent="0.25">
      <c r="C146" s="3" t="s">
        <v>144</v>
      </c>
      <c r="D146" s="4">
        <v>36.489999999999995</v>
      </c>
      <c r="E146" s="3">
        <v>407</v>
      </c>
      <c r="F146" s="3">
        <v>305</v>
      </c>
      <c r="G146" s="3">
        <v>90</v>
      </c>
      <c r="I146" s="27">
        <f t="shared" si="4"/>
        <v>344.9696228474827</v>
      </c>
      <c r="J146" s="27">
        <f t="shared" si="5"/>
        <v>39.969622847482697</v>
      </c>
    </row>
    <row r="147" spans="3:10" x14ac:dyDescent="0.25">
      <c r="C147" s="3" t="s">
        <v>145</v>
      </c>
      <c r="D147" s="4">
        <v>35.26</v>
      </c>
      <c r="E147" s="3">
        <v>453</v>
      </c>
      <c r="F147" s="3">
        <v>371</v>
      </c>
      <c r="G147" s="3">
        <v>91</v>
      </c>
      <c r="I147" s="27">
        <f t="shared" si="4"/>
        <v>352.11964348945617</v>
      </c>
      <c r="J147" s="27">
        <f t="shared" si="5"/>
        <v>-18.880356510543834</v>
      </c>
    </row>
    <row r="148" spans="3:10" x14ac:dyDescent="0.25">
      <c r="C148" s="3" t="s">
        <v>146</v>
      </c>
      <c r="D148" s="4">
        <v>34.849999999999994</v>
      </c>
      <c r="E148" s="3">
        <v>462</v>
      </c>
      <c r="F148" s="3">
        <v>351</v>
      </c>
      <c r="G148" s="3">
        <v>83</v>
      </c>
      <c r="I148" s="27">
        <f t="shared" si="4"/>
        <v>354.5029837034474</v>
      </c>
      <c r="J148" s="27">
        <f t="shared" si="5"/>
        <v>3.5029837034473985</v>
      </c>
    </row>
    <row r="149" spans="3:10" x14ac:dyDescent="0.25">
      <c r="C149" s="3" t="s">
        <v>147</v>
      </c>
      <c r="D149" s="4">
        <v>38.54</v>
      </c>
      <c r="E149" s="3">
        <v>410</v>
      </c>
      <c r="F149" s="3">
        <v>332</v>
      </c>
      <c r="G149" s="3">
        <v>90</v>
      </c>
      <c r="I149" s="27">
        <f t="shared" si="4"/>
        <v>333.05292177752676</v>
      </c>
      <c r="J149" s="27">
        <f t="shared" si="5"/>
        <v>1.0529217775267625</v>
      </c>
    </row>
    <row r="150" spans="3:10" x14ac:dyDescent="0.25">
      <c r="C150" s="3" t="s">
        <v>148</v>
      </c>
      <c r="D150" s="4">
        <v>34.849999999999994</v>
      </c>
      <c r="E150" s="3">
        <v>468</v>
      </c>
      <c r="F150" s="3">
        <v>365</v>
      </c>
      <c r="G150" s="3">
        <v>108</v>
      </c>
      <c r="I150" s="27">
        <f t="shared" si="4"/>
        <v>354.5029837034474</v>
      </c>
      <c r="J150" s="27">
        <f t="shared" si="5"/>
        <v>-10.497016296552601</v>
      </c>
    </row>
    <row r="151" spans="3:10" x14ac:dyDescent="0.25">
      <c r="C151" s="3" t="s">
        <v>149</v>
      </c>
      <c r="D151" s="4">
        <v>36.9</v>
      </c>
      <c r="E151" s="3">
        <v>427</v>
      </c>
      <c r="F151" s="3">
        <v>342</v>
      </c>
      <c r="G151" s="3">
        <v>98</v>
      </c>
      <c r="I151" s="27">
        <f t="shared" si="4"/>
        <v>342.58628263349146</v>
      </c>
      <c r="J151" s="27">
        <f t="shared" si="5"/>
        <v>0.58628263349146437</v>
      </c>
    </row>
    <row r="152" spans="3:10" x14ac:dyDescent="0.25">
      <c r="C152" s="3" t="s">
        <v>150</v>
      </c>
      <c r="D152" s="4">
        <v>38.130000000000003</v>
      </c>
      <c r="E152" s="3">
        <v>445</v>
      </c>
      <c r="F152" s="3">
        <v>369</v>
      </c>
      <c r="G152" s="3">
        <v>89</v>
      </c>
      <c r="I152" s="27">
        <f t="shared" si="4"/>
        <v>335.43626199151788</v>
      </c>
      <c r="J152" s="27">
        <f t="shared" si="5"/>
        <v>-33.563738008482119</v>
      </c>
    </row>
    <row r="153" spans="3:10" x14ac:dyDescent="0.25">
      <c r="C153" s="3" t="s">
        <v>151</v>
      </c>
      <c r="D153" s="4">
        <v>40.589999999999996</v>
      </c>
      <c r="E153" s="3">
        <v>382</v>
      </c>
      <c r="F153" s="3">
        <v>313</v>
      </c>
      <c r="G153" s="3">
        <v>57</v>
      </c>
      <c r="I153" s="27">
        <f t="shared" si="4"/>
        <v>321.13622070757083</v>
      </c>
      <c r="J153" s="27">
        <f t="shared" si="5"/>
        <v>8.1362207075708284</v>
      </c>
    </row>
    <row r="154" spans="3:10" x14ac:dyDescent="0.25">
      <c r="C154" s="3" t="s">
        <v>152</v>
      </c>
      <c r="D154" s="4">
        <v>38.54</v>
      </c>
      <c r="E154" s="3">
        <v>434</v>
      </c>
      <c r="F154" s="3">
        <v>360</v>
      </c>
      <c r="G154" s="3">
        <v>104</v>
      </c>
      <c r="I154" s="27">
        <f t="shared" si="4"/>
        <v>333.05292177752676</v>
      </c>
      <c r="J154" s="27">
        <f t="shared" si="5"/>
        <v>-26.947078222473237</v>
      </c>
    </row>
    <row r="155" spans="3:10" x14ac:dyDescent="0.25">
      <c r="C155" s="3" t="s">
        <v>153</v>
      </c>
      <c r="D155" s="4">
        <v>38.54</v>
      </c>
      <c r="E155" s="3">
        <v>426</v>
      </c>
      <c r="F155" s="3">
        <v>341</v>
      </c>
      <c r="G155" s="3">
        <v>94</v>
      </c>
      <c r="I155" s="27">
        <f t="shared" si="4"/>
        <v>333.05292177752676</v>
      </c>
      <c r="J155" s="27">
        <f t="shared" si="5"/>
        <v>-7.9470782224732375</v>
      </c>
    </row>
    <row r="156" spans="3:10" x14ac:dyDescent="0.25">
      <c r="C156" s="3" t="s">
        <v>154</v>
      </c>
      <c r="D156" s="4">
        <v>36.08</v>
      </c>
      <c r="E156" s="3">
        <v>448</v>
      </c>
      <c r="F156" s="3">
        <v>381</v>
      </c>
      <c r="G156" s="3">
        <v>76</v>
      </c>
      <c r="I156" s="27">
        <f t="shared" si="4"/>
        <v>347.35296306147382</v>
      </c>
      <c r="J156" s="27">
        <f t="shared" si="5"/>
        <v>-33.647036938526185</v>
      </c>
    </row>
    <row r="157" spans="3:10" x14ac:dyDescent="0.25">
      <c r="C157" s="3" t="s">
        <v>155</v>
      </c>
      <c r="D157" s="4">
        <v>36.9</v>
      </c>
      <c r="E157" s="3">
        <v>403</v>
      </c>
      <c r="F157" s="3">
        <v>334</v>
      </c>
      <c r="G157" s="3">
        <v>64</v>
      </c>
      <c r="I157" s="27">
        <f t="shared" si="4"/>
        <v>342.58628263349146</v>
      </c>
      <c r="J157" s="27">
        <f t="shared" si="5"/>
        <v>8.5862826334914644</v>
      </c>
    </row>
    <row r="158" spans="3:10" x14ac:dyDescent="0.25">
      <c r="C158" s="3" t="s">
        <v>156</v>
      </c>
      <c r="D158" s="4">
        <v>36.9</v>
      </c>
      <c r="E158" s="3">
        <v>413</v>
      </c>
      <c r="F158" s="3">
        <v>322</v>
      </c>
      <c r="G158" s="3">
        <v>87</v>
      </c>
      <c r="I158" s="27">
        <f t="shared" si="4"/>
        <v>342.58628263349146</v>
      </c>
      <c r="J158" s="27">
        <f t="shared" si="5"/>
        <v>20.586282633491464</v>
      </c>
    </row>
    <row r="159" spans="3:10" x14ac:dyDescent="0.25">
      <c r="C159" s="3" t="s">
        <v>157</v>
      </c>
      <c r="D159" s="4">
        <v>34.44</v>
      </c>
      <c r="E159" s="3">
        <v>420</v>
      </c>
      <c r="F159" s="3">
        <v>353</v>
      </c>
      <c r="G159" s="3">
        <v>101</v>
      </c>
      <c r="I159" s="27">
        <f t="shared" si="4"/>
        <v>356.88632391743852</v>
      </c>
      <c r="J159" s="27">
        <f t="shared" si="5"/>
        <v>3.8863239174385171</v>
      </c>
    </row>
    <row r="160" spans="3:10" x14ac:dyDescent="0.25">
      <c r="C160" s="3" t="s">
        <v>158</v>
      </c>
      <c r="D160" s="4">
        <v>40.18</v>
      </c>
      <c r="E160" s="3">
        <v>404</v>
      </c>
      <c r="F160" s="3">
        <v>311</v>
      </c>
      <c r="G160" s="3">
        <v>73</v>
      </c>
      <c r="I160" s="27">
        <f t="shared" si="4"/>
        <v>323.51956092156206</v>
      </c>
      <c r="J160" s="27">
        <f t="shared" si="5"/>
        <v>12.519560921562061</v>
      </c>
    </row>
    <row r="161" spans="3:10" x14ac:dyDescent="0.25">
      <c r="C161" s="3" t="s">
        <v>159</v>
      </c>
      <c r="D161" s="4">
        <v>33.209999999999994</v>
      </c>
      <c r="E161" s="3">
        <v>483</v>
      </c>
      <c r="F161" s="3">
        <v>362</v>
      </c>
      <c r="G161" s="3">
        <v>106</v>
      </c>
      <c r="I161" s="27">
        <f t="shared" si="4"/>
        <v>364.0363445594121</v>
      </c>
      <c r="J161" s="27">
        <f t="shared" si="5"/>
        <v>2.0363445594121004</v>
      </c>
    </row>
    <row r="162" spans="3:10" x14ac:dyDescent="0.25">
      <c r="C162" s="3" t="s">
        <v>160</v>
      </c>
      <c r="D162" s="4">
        <v>37.719999999999992</v>
      </c>
      <c r="E162" s="3">
        <v>454</v>
      </c>
      <c r="F162" s="3">
        <v>363</v>
      </c>
      <c r="G162" s="3">
        <v>114</v>
      </c>
      <c r="I162" s="27">
        <f t="shared" si="4"/>
        <v>337.81960220550911</v>
      </c>
      <c r="J162" s="27">
        <f t="shared" si="5"/>
        <v>-25.180397794490887</v>
      </c>
    </row>
    <row r="163" spans="3:10" x14ac:dyDescent="0.25">
      <c r="C163" s="3" t="s">
        <v>161</v>
      </c>
      <c r="D163" s="4">
        <v>37.309999999999995</v>
      </c>
      <c r="E163" s="3">
        <v>432</v>
      </c>
      <c r="F163" s="3">
        <v>346</v>
      </c>
      <c r="G163" s="3">
        <v>65</v>
      </c>
      <c r="I163" s="27">
        <f t="shared" si="4"/>
        <v>340.20294241950035</v>
      </c>
      <c r="J163" s="27">
        <f t="shared" si="5"/>
        <v>-5.7970575804996543</v>
      </c>
    </row>
    <row r="164" spans="3:10" x14ac:dyDescent="0.25">
      <c r="C164" s="3" t="s">
        <v>162</v>
      </c>
      <c r="D164" s="4">
        <v>41</v>
      </c>
      <c r="E164" s="3">
        <v>386</v>
      </c>
      <c r="F164" s="3">
        <v>293</v>
      </c>
      <c r="G164" s="3">
        <v>97</v>
      </c>
      <c r="I164" s="27">
        <f t="shared" si="4"/>
        <v>318.75288049357965</v>
      </c>
      <c r="J164" s="27">
        <f t="shared" si="5"/>
        <v>25.752880493579653</v>
      </c>
    </row>
    <row r="165" spans="3:10" x14ac:dyDescent="0.25">
      <c r="C165" s="3" t="s">
        <v>163</v>
      </c>
      <c r="D165" s="4">
        <v>36.9</v>
      </c>
      <c r="E165" s="3">
        <v>402</v>
      </c>
      <c r="F165" s="3">
        <v>302</v>
      </c>
      <c r="G165" s="3">
        <v>96</v>
      </c>
      <c r="I165" s="27">
        <f t="shared" si="4"/>
        <v>342.58628263349146</v>
      </c>
      <c r="J165" s="27">
        <f t="shared" si="5"/>
        <v>40.586282633491464</v>
      </c>
    </row>
    <row r="166" spans="3:10" x14ac:dyDescent="0.25">
      <c r="C166" s="3" t="s">
        <v>164</v>
      </c>
      <c r="D166" s="4">
        <v>33.209999999999994</v>
      </c>
      <c r="E166" s="3">
        <v>468</v>
      </c>
      <c r="F166" s="3">
        <v>360</v>
      </c>
      <c r="G166" s="3">
        <v>89</v>
      </c>
      <c r="I166" s="27">
        <f t="shared" si="4"/>
        <v>364.0363445594121</v>
      </c>
      <c r="J166" s="27">
        <f t="shared" si="5"/>
        <v>4.0363445594121004</v>
      </c>
    </row>
    <row r="167" spans="3:10" x14ac:dyDescent="0.25">
      <c r="C167" s="3" t="s">
        <v>165</v>
      </c>
      <c r="D167" s="4">
        <v>39.359999999999992</v>
      </c>
      <c r="E167" s="3">
        <v>400</v>
      </c>
      <c r="F167" s="3">
        <v>320</v>
      </c>
      <c r="G167" s="3">
        <v>96</v>
      </c>
      <c r="I167" s="27">
        <f t="shared" si="4"/>
        <v>328.28624134954441</v>
      </c>
      <c r="J167" s="27">
        <f t="shared" si="5"/>
        <v>8.2862413495444116</v>
      </c>
    </row>
    <row r="168" spans="3:10" x14ac:dyDescent="0.25">
      <c r="C168" s="3" t="s">
        <v>166</v>
      </c>
      <c r="D168" s="4">
        <v>35.669999999999995</v>
      </c>
      <c r="E168" s="3">
        <v>419</v>
      </c>
      <c r="F168" s="3">
        <v>335</v>
      </c>
      <c r="G168" s="3">
        <v>63</v>
      </c>
      <c r="I168" s="27">
        <f t="shared" si="4"/>
        <v>349.73630327546505</v>
      </c>
      <c r="J168" s="27">
        <f t="shared" si="5"/>
        <v>14.736303275465048</v>
      </c>
    </row>
    <row r="169" spans="3:10" x14ac:dyDescent="0.25">
      <c r="C169" s="3" t="s">
        <v>167</v>
      </c>
      <c r="D169" s="4">
        <v>36.9</v>
      </c>
      <c r="E169" s="3">
        <v>408</v>
      </c>
      <c r="F169" s="3">
        <v>314</v>
      </c>
      <c r="G169" s="3">
        <v>86</v>
      </c>
      <c r="I169" s="27">
        <f t="shared" si="4"/>
        <v>342.58628263349146</v>
      </c>
      <c r="J169" s="27">
        <f t="shared" si="5"/>
        <v>28.586282633491464</v>
      </c>
    </row>
    <row r="170" spans="3:10" x14ac:dyDescent="0.25">
      <c r="C170" s="3" t="s">
        <v>168</v>
      </c>
      <c r="D170" s="4">
        <v>35.669999999999995</v>
      </c>
      <c r="E170" s="3">
        <v>452</v>
      </c>
      <c r="F170" s="3">
        <v>366</v>
      </c>
      <c r="G170" s="3">
        <v>90</v>
      </c>
      <c r="I170" s="27">
        <f t="shared" si="4"/>
        <v>349.73630327546505</v>
      </c>
      <c r="J170" s="27">
        <f t="shared" si="5"/>
        <v>-16.263696724534952</v>
      </c>
    </row>
    <row r="171" spans="3:10" x14ac:dyDescent="0.25">
      <c r="C171" s="3" t="s">
        <v>169</v>
      </c>
      <c r="D171" s="4">
        <v>36.489999999999995</v>
      </c>
      <c r="E171" s="3">
        <v>410</v>
      </c>
      <c r="F171" s="3">
        <v>349</v>
      </c>
      <c r="G171" s="3">
        <v>86</v>
      </c>
      <c r="I171" s="27">
        <f t="shared" si="4"/>
        <v>344.9696228474827</v>
      </c>
      <c r="J171" s="27">
        <f t="shared" si="5"/>
        <v>-4.0303771525173033</v>
      </c>
    </row>
    <row r="172" spans="3:10" x14ac:dyDescent="0.25">
      <c r="C172" s="3" t="s">
        <v>170</v>
      </c>
      <c r="D172" s="4">
        <v>39.769999999999996</v>
      </c>
      <c r="E172" s="3">
        <v>395</v>
      </c>
      <c r="F172" s="3">
        <v>332</v>
      </c>
      <c r="G172" s="3">
        <v>59</v>
      </c>
      <c r="I172" s="27">
        <f t="shared" si="4"/>
        <v>325.90290113555324</v>
      </c>
      <c r="J172" s="27">
        <f t="shared" si="5"/>
        <v>-6.0970988644467639</v>
      </c>
    </row>
    <row r="173" spans="3:10" x14ac:dyDescent="0.25">
      <c r="C173" s="3" t="s">
        <v>171</v>
      </c>
      <c r="D173" s="4">
        <v>40.589999999999996</v>
      </c>
      <c r="E173" s="3">
        <v>430</v>
      </c>
      <c r="F173" s="3">
        <v>344</v>
      </c>
      <c r="G173" s="3">
        <v>69</v>
      </c>
      <c r="I173" s="27">
        <f t="shared" si="4"/>
        <v>321.13622070757083</v>
      </c>
      <c r="J173" s="27">
        <f t="shared" si="5"/>
        <v>-22.863779292429172</v>
      </c>
    </row>
    <row r="174" spans="3:10" x14ac:dyDescent="0.25">
      <c r="C174" s="3" t="s">
        <v>172</v>
      </c>
      <c r="D174" s="4">
        <v>39.769999999999996</v>
      </c>
      <c r="E174" s="3">
        <v>388</v>
      </c>
      <c r="F174" s="3">
        <v>318</v>
      </c>
      <c r="G174" s="3">
        <v>74</v>
      </c>
      <c r="I174" s="27">
        <f t="shared" si="4"/>
        <v>325.90290113555324</v>
      </c>
      <c r="J174" s="27">
        <f t="shared" si="5"/>
        <v>7.9029011355532361</v>
      </c>
    </row>
    <row r="175" spans="3:10" x14ac:dyDescent="0.25">
      <c r="C175" s="3" t="s">
        <v>173</v>
      </c>
      <c r="D175" s="4">
        <v>38.130000000000003</v>
      </c>
      <c r="E175" s="3">
        <v>393</v>
      </c>
      <c r="F175" s="3">
        <v>307</v>
      </c>
      <c r="G175" s="3">
        <v>67</v>
      </c>
      <c r="I175" s="27">
        <f t="shared" si="4"/>
        <v>335.43626199151788</v>
      </c>
      <c r="J175" s="27">
        <f t="shared" si="5"/>
        <v>28.436261991517881</v>
      </c>
    </row>
    <row r="176" spans="3:10" x14ac:dyDescent="0.25">
      <c r="C176" s="3" t="s">
        <v>174</v>
      </c>
      <c r="D176" s="4">
        <v>33.619999999999997</v>
      </c>
      <c r="E176" s="3">
        <v>473</v>
      </c>
      <c r="F176" s="3">
        <v>374</v>
      </c>
      <c r="G176" s="3">
        <v>118</v>
      </c>
      <c r="I176" s="27">
        <f t="shared" si="4"/>
        <v>361.65300434542087</v>
      </c>
      <c r="J176" s="27">
        <f t="shared" si="5"/>
        <v>-12.346995654579132</v>
      </c>
    </row>
    <row r="177" spans="3:10" x14ac:dyDescent="0.25">
      <c r="C177" s="3" t="s">
        <v>175</v>
      </c>
      <c r="D177" s="4">
        <v>36.08</v>
      </c>
      <c r="E177" s="3">
        <v>465</v>
      </c>
      <c r="F177" s="3">
        <v>349</v>
      </c>
      <c r="G177" s="3">
        <v>88</v>
      </c>
      <c r="I177" s="27">
        <f t="shared" si="4"/>
        <v>347.35296306147382</v>
      </c>
      <c r="J177" s="27">
        <f t="shared" si="5"/>
        <v>-1.6470369385261847</v>
      </c>
    </row>
    <row r="178" spans="3:10" x14ac:dyDescent="0.25">
      <c r="C178" s="3" t="s">
        <v>176</v>
      </c>
      <c r="D178" s="4">
        <v>39.769999999999996</v>
      </c>
      <c r="E178" s="3">
        <v>395</v>
      </c>
      <c r="F178" s="3">
        <v>296</v>
      </c>
      <c r="G178" s="3">
        <v>87</v>
      </c>
      <c r="I178" s="27">
        <f t="shared" si="4"/>
        <v>325.90290113555324</v>
      </c>
      <c r="J178" s="27">
        <f t="shared" si="5"/>
        <v>29.902901135553236</v>
      </c>
    </row>
    <row r="179" spans="3:10" x14ac:dyDescent="0.25">
      <c r="C179" s="3" t="s">
        <v>177</v>
      </c>
      <c r="D179" s="4">
        <v>32.799999999999997</v>
      </c>
      <c r="E179" s="3">
        <v>431</v>
      </c>
      <c r="F179" s="3">
        <v>328</v>
      </c>
      <c r="G179" s="3">
        <v>91</v>
      </c>
      <c r="I179" s="27">
        <f t="shared" si="4"/>
        <v>366.41968477340328</v>
      </c>
      <c r="J179" s="27">
        <f t="shared" si="5"/>
        <v>38.419684773403276</v>
      </c>
    </row>
    <row r="180" spans="3:10" x14ac:dyDescent="0.25">
      <c r="C180" s="3" t="s">
        <v>178</v>
      </c>
      <c r="D180" s="4">
        <v>36.9</v>
      </c>
      <c r="E180" s="3">
        <v>452</v>
      </c>
      <c r="F180" s="3">
        <v>348</v>
      </c>
      <c r="G180" s="3">
        <v>77</v>
      </c>
      <c r="I180" s="27">
        <f t="shared" si="4"/>
        <v>342.58628263349146</v>
      </c>
      <c r="J180" s="27">
        <f t="shared" si="5"/>
        <v>-5.4137173665085356</v>
      </c>
    </row>
    <row r="181" spans="3:10" x14ac:dyDescent="0.25">
      <c r="C181" s="3" t="s">
        <v>179</v>
      </c>
      <c r="D181" s="4">
        <v>39.359999999999992</v>
      </c>
      <c r="E181" s="3">
        <v>397</v>
      </c>
      <c r="F181" s="3">
        <v>310</v>
      </c>
      <c r="G181" s="3">
        <v>95</v>
      </c>
      <c r="I181" s="27">
        <f t="shared" si="4"/>
        <v>328.28624134954441</v>
      </c>
      <c r="J181" s="27">
        <f t="shared" si="5"/>
        <v>18.286241349544412</v>
      </c>
    </row>
    <row r="182" spans="3:10" x14ac:dyDescent="0.25">
      <c r="C182" s="3" t="s">
        <v>180</v>
      </c>
      <c r="D182" s="4">
        <v>33.209999999999994</v>
      </c>
      <c r="E182" s="3">
        <v>446</v>
      </c>
      <c r="F182" s="3">
        <v>375</v>
      </c>
      <c r="G182" s="3">
        <v>89</v>
      </c>
      <c r="I182" s="27">
        <f t="shared" si="4"/>
        <v>364.0363445594121</v>
      </c>
      <c r="J182" s="27">
        <f t="shared" si="5"/>
        <v>-10.9636554405879</v>
      </c>
    </row>
    <row r="183" spans="3:10" x14ac:dyDescent="0.25">
      <c r="C183" s="3" t="s">
        <v>181</v>
      </c>
      <c r="D183" s="4">
        <v>38.949999999999996</v>
      </c>
      <c r="E183" s="3">
        <v>408</v>
      </c>
      <c r="F183" s="3">
        <v>326</v>
      </c>
      <c r="G183" s="3">
        <v>61</v>
      </c>
      <c r="I183" s="27">
        <f t="shared" si="4"/>
        <v>330.66958156353559</v>
      </c>
      <c r="J183" s="27">
        <f t="shared" si="5"/>
        <v>4.6695815635355871</v>
      </c>
    </row>
    <row r="184" spans="3:10" x14ac:dyDescent="0.25">
      <c r="C184" s="3" t="s">
        <v>182</v>
      </c>
      <c r="D184" s="4">
        <v>40.18</v>
      </c>
      <c r="E184" s="3">
        <v>430</v>
      </c>
      <c r="F184" s="3">
        <v>361</v>
      </c>
      <c r="G184" s="3">
        <v>69</v>
      </c>
      <c r="I184" s="27">
        <f t="shared" si="4"/>
        <v>323.51956092156206</v>
      </c>
      <c r="J184" s="27">
        <f t="shared" si="5"/>
        <v>-37.480439078437939</v>
      </c>
    </row>
    <row r="185" spans="3:10" x14ac:dyDescent="0.25">
      <c r="C185" s="3" t="s">
        <v>183</v>
      </c>
      <c r="D185" s="4">
        <v>35.669999999999995</v>
      </c>
      <c r="E185" s="3">
        <v>414</v>
      </c>
      <c r="F185" s="3">
        <v>323</v>
      </c>
      <c r="G185" s="3">
        <v>75</v>
      </c>
      <c r="I185" s="27">
        <f t="shared" si="4"/>
        <v>349.73630327546505</v>
      </c>
      <c r="J185" s="27">
        <f t="shared" si="5"/>
        <v>26.736303275465048</v>
      </c>
    </row>
    <row r="186" spans="3:10" x14ac:dyDescent="0.25">
      <c r="C186" s="3" t="s">
        <v>184</v>
      </c>
      <c r="D186" s="4">
        <v>38.949999999999996</v>
      </c>
      <c r="E186" s="3">
        <v>418</v>
      </c>
      <c r="F186" s="3">
        <v>314</v>
      </c>
      <c r="G186" s="3">
        <v>92</v>
      </c>
      <c r="I186" s="27">
        <f t="shared" si="4"/>
        <v>330.66958156353559</v>
      </c>
      <c r="J186" s="27">
        <f t="shared" si="5"/>
        <v>16.669581563535587</v>
      </c>
    </row>
    <row r="187" spans="3:10" x14ac:dyDescent="0.25">
      <c r="C187" s="3" t="s">
        <v>185</v>
      </c>
      <c r="D187" s="4">
        <v>34.849999999999994</v>
      </c>
      <c r="E187" s="3">
        <v>447</v>
      </c>
      <c r="F187" s="3">
        <v>380</v>
      </c>
      <c r="G187" s="3">
        <v>103</v>
      </c>
      <c r="I187" s="27">
        <f t="shared" si="4"/>
        <v>354.5029837034474</v>
      </c>
      <c r="J187" s="27">
        <f t="shared" si="5"/>
        <v>-25.497016296552601</v>
      </c>
    </row>
    <row r="188" spans="3:10" x14ac:dyDescent="0.25">
      <c r="C188" s="3" t="s">
        <v>186</v>
      </c>
      <c r="D188" s="4">
        <v>38.54</v>
      </c>
      <c r="E188" s="3">
        <v>404</v>
      </c>
      <c r="F188" s="3">
        <v>327</v>
      </c>
      <c r="G188" s="3">
        <v>81</v>
      </c>
      <c r="I188" s="27">
        <f t="shared" si="4"/>
        <v>333.05292177752676</v>
      </c>
      <c r="J188" s="27">
        <f t="shared" si="5"/>
        <v>6.0529217775267625</v>
      </c>
    </row>
    <row r="189" spans="3:10" x14ac:dyDescent="0.25">
      <c r="C189" s="3" t="s">
        <v>187</v>
      </c>
      <c r="D189" s="4">
        <v>40.589999999999996</v>
      </c>
      <c r="E189" s="3">
        <v>408</v>
      </c>
      <c r="F189" s="3">
        <v>310</v>
      </c>
      <c r="G189" s="3">
        <v>61</v>
      </c>
      <c r="I189" s="27">
        <f t="shared" si="4"/>
        <v>321.13622070757083</v>
      </c>
      <c r="J189" s="27">
        <f t="shared" si="5"/>
        <v>11.136220707570828</v>
      </c>
    </row>
    <row r="190" spans="3:10" x14ac:dyDescent="0.25">
      <c r="C190" s="3" t="s">
        <v>188</v>
      </c>
      <c r="D190" s="4">
        <v>32.799999999999997</v>
      </c>
      <c r="E190" s="3">
        <v>457</v>
      </c>
      <c r="F190" s="3">
        <v>356</v>
      </c>
      <c r="G190" s="3">
        <v>82</v>
      </c>
      <c r="I190" s="27">
        <f t="shared" si="4"/>
        <v>366.41968477340328</v>
      </c>
      <c r="J190" s="27">
        <f t="shared" si="5"/>
        <v>10.419684773403276</v>
      </c>
    </row>
    <row r="191" spans="3:10" ht="15.75" thickBot="1" x14ac:dyDescent="0.3">
      <c r="C191" s="5" t="s">
        <v>189</v>
      </c>
      <c r="D191" s="6">
        <v>38.949999999999996</v>
      </c>
      <c r="E191" s="5">
        <v>421</v>
      </c>
      <c r="F191" s="5">
        <v>324</v>
      </c>
      <c r="G191" s="5">
        <v>93</v>
      </c>
      <c r="I191" s="28">
        <f t="shared" si="4"/>
        <v>330.66958156353559</v>
      </c>
      <c r="J191" s="28">
        <f t="shared" si="5"/>
        <v>6.6695815635355871</v>
      </c>
    </row>
  </sheetData>
  <mergeCells count="2">
    <mergeCell ref="E4:G4"/>
    <mergeCell ref="I4:J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17FD-76C5-425A-8B74-6A5900CD8BCC}">
  <dimension ref="B1:S191"/>
  <sheetViews>
    <sheetView showGridLines="0" topLeftCell="A165" zoomScaleNormal="100" workbookViewId="0">
      <selection activeCell="O15" sqref="O15"/>
    </sheetView>
  </sheetViews>
  <sheetFormatPr defaultRowHeight="15" x14ac:dyDescent="0.25"/>
  <cols>
    <col min="1" max="1" width="0.85546875" customWidth="1"/>
    <col min="2" max="2" width="1.85546875" customWidth="1"/>
    <col min="3" max="3" width="7.28515625" bestFit="1" customWidth="1"/>
    <col min="4" max="4" width="11" customWidth="1"/>
    <col min="5" max="5" width="6.28515625" bestFit="1" customWidth="1"/>
    <col min="6" max="6" width="11" customWidth="1"/>
    <col min="7" max="7" width="7.7109375" bestFit="1" customWidth="1"/>
    <col min="8" max="8" width="1.7109375" customWidth="1"/>
    <col min="9" max="10" width="11" customWidth="1"/>
    <col min="11" max="11" width="7.140625" customWidth="1"/>
    <col min="12" max="12" width="10.28515625" bestFit="1" customWidth="1"/>
    <col min="13" max="13" width="6.28515625" bestFit="1" customWidth="1"/>
    <col min="14" max="14" width="12.140625" bestFit="1" customWidth="1"/>
    <col min="15" max="15" width="9.28515625" customWidth="1"/>
    <col min="16" max="16" width="24.7109375" bestFit="1" customWidth="1"/>
    <col min="17" max="17" width="6" customWidth="1"/>
    <col min="18" max="18" width="18.7109375" bestFit="1" customWidth="1"/>
    <col min="19" max="19" width="9.140625" customWidth="1"/>
  </cols>
  <sheetData>
    <row r="1" spans="2:19" ht="8.25" customHeight="1" x14ac:dyDescent="0.25"/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10.5" customHeight="1" thickBot="1" x14ac:dyDescent="0.3">
      <c r="C3" s="2"/>
      <c r="D3" s="2"/>
      <c r="E3" s="2"/>
      <c r="F3" s="2"/>
      <c r="G3" s="2"/>
      <c r="I3" s="2"/>
      <c r="J3" s="2"/>
    </row>
    <row r="4" spans="2:19" x14ac:dyDescent="0.25">
      <c r="C4" s="8"/>
      <c r="D4" s="8"/>
      <c r="E4" s="57" t="s">
        <v>190</v>
      </c>
      <c r="F4" s="57"/>
      <c r="G4" s="57"/>
      <c r="I4" s="58" t="s">
        <v>203</v>
      </c>
      <c r="J4" s="58"/>
      <c r="L4" s="32" t="s">
        <v>204</v>
      </c>
      <c r="M4" s="32" t="s">
        <v>205</v>
      </c>
      <c r="N4" s="32" t="s">
        <v>206</v>
      </c>
      <c r="P4" s="32" t="s">
        <v>212</v>
      </c>
    </row>
    <row r="5" spans="2:19" ht="15.75" thickBot="1" x14ac:dyDescent="0.3">
      <c r="C5" s="7" t="s">
        <v>3</v>
      </c>
      <c r="D5" s="9" t="s">
        <v>0</v>
      </c>
      <c r="E5" s="7" t="s">
        <v>191</v>
      </c>
      <c r="F5" s="7" t="s">
        <v>2</v>
      </c>
      <c r="G5" s="7" t="s">
        <v>1</v>
      </c>
      <c r="I5" s="26" t="s">
        <v>198</v>
      </c>
      <c r="J5" s="26" t="s">
        <v>201</v>
      </c>
      <c r="L5" s="34" t="s">
        <v>207</v>
      </c>
      <c r="M5" s="31" t="s">
        <v>0</v>
      </c>
      <c r="N5" s="31" t="s">
        <v>191</v>
      </c>
      <c r="P5" s="31" t="s">
        <v>213</v>
      </c>
      <c r="R5" s="15" t="s">
        <v>197</v>
      </c>
      <c r="S5" s="15"/>
    </row>
    <row r="6" spans="2:19" x14ac:dyDescent="0.25">
      <c r="C6" s="3" t="s">
        <v>4</v>
      </c>
      <c r="D6" s="4">
        <v>38.130000000000003</v>
      </c>
      <c r="E6" s="3">
        <v>391</v>
      </c>
      <c r="F6" s="3">
        <v>313</v>
      </c>
      <c r="G6" s="3">
        <v>90</v>
      </c>
      <c r="I6" s="27">
        <f>$S$10+$S$11*E6</f>
        <v>308.77813757834332</v>
      </c>
      <c r="J6" s="27">
        <f>I6-F6</f>
        <v>-4.2218624216566809</v>
      </c>
      <c r="L6" s="34" t="s">
        <v>208</v>
      </c>
      <c r="M6" s="31" t="s">
        <v>0</v>
      </c>
      <c r="N6" s="31" t="s">
        <v>2</v>
      </c>
      <c r="P6" s="31" t="s">
        <v>214</v>
      </c>
      <c r="R6" s="16" t="s">
        <v>196</v>
      </c>
      <c r="S6" s="17">
        <f>RSQ(F6:F135,E6:E135)</f>
        <v>0.68936671058377552</v>
      </c>
    </row>
    <row r="7" spans="2:19" x14ac:dyDescent="0.25">
      <c r="C7" s="3" t="s">
        <v>5</v>
      </c>
      <c r="D7" s="4">
        <v>37.309999999999995</v>
      </c>
      <c r="E7" s="3">
        <v>418</v>
      </c>
      <c r="F7" s="3">
        <v>326</v>
      </c>
      <c r="G7" s="3">
        <v>100</v>
      </c>
      <c r="I7" s="27">
        <f t="shared" ref="I7:I70" si="0">$S$10+$S$11*E7</f>
        <v>332.18729358152149</v>
      </c>
      <c r="J7" s="27">
        <f t="shared" ref="J7:J70" si="1">I7-F7</f>
        <v>6.1872935815214873</v>
      </c>
      <c r="L7" s="34" t="s">
        <v>209</v>
      </c>
      <c r="M7" s="31" t="s">
        <v>0</v>
      </c>
      <c r="N7" s="31" t="s">
        <v>1</v>
      </c>
      <c r="P7" s="31" t="s">
        <v>215</v>
      </c>
      <c r="R7" s="18" t="s">
        <v>195</v>
      </c>
      <c r="S7" s="19">
        <f>CORREL(E6:E135,F6:F135)</f>
        <v>0.83028110335221728</v>
      </c>
    </row>
    <row r="8" spans="2:19" x14ac:dyDescent="0.25">
      <c r="C8" s="3" t="s">
        <v>6</v>
      </c>
      <c r="D8" s="4">
        <v>34.849999999999994</v>
      </c>
      <c r="E8" s="3">
        <v>459</v>
      </c>
      <c r="F8" s="3">
        <v>358</v>
      </c>
      <c r="G8" s="3">
        <v>115</v>
      </c>
      <c r="I8" s="27">
        <f t="shared" si="0"/>
        <v>367.73453047523651</v>
      </c>
      <c r="J8" s="27">
        <f t="shared" si="1"/>
        <v>9.7345304752365109</v>
      </c>
      <c r="L8" s="34" t="s">
        <v>210</v>
      </c>
      <c r="M8" s="31" t="s">
        <v>191</v>
      </c>
      <c r="N8" s="31" t="s">
        <v>2</v>
      </c>
      <c r="P8" s="31" t="s">
        <v>216</v>
      </c>
    </row>
    <row r="9" spans="2:19" x14ac:dyDescent="0.25">
      <c r="C9" s="3" t="s">
        <v>7</v>
      </c>
      <c r="D9" s="4">
        <v>38.949999999999996</v>
      </c>
      <c r="E9" s="3">
        <v>424</v>
      </c>
      <c r="F9" s="3">
        <v>331</v>
      </c>
      <c r="G9" s="3">
        <v>81</v>
      </c>
      <c r="I9" s="27">
        <f t="shared" si="0"/>
        <v>337.3893282488944</v>
      </c>
      <c r="J9" s="27">
        <f t="shared" si="1"/>
        <v>6.389328248894401</v>
      </c>
      <c r="L9" s="35" t="s">
        <v>211</v>
      </c>
      <c r="M9" s="33" t="s">
        <v>191</v>
      </c>
      <c r="N9" s="33" t="s">
        <v>1</v>
      </c>
      <c r="P9" s="31" t="s">
        <v>217</v>
      </c>
      <c r="R9" s="10" t="s">
        <v>194</v>
      </c>
      <c r="S9" s="10"/>
    </row>
    <row r="10" spans="2:19" ht="18" x14ac:dyDescent="0.35">
      <c r="C10" s="3" t="s">
        <v>8</v>
      </c>
      <c r="D10" s="4">
        <v>35.669999999999995</v>
      </c>
      <c r="E10" s="3">
        <v>447</v>
      </c>
      <c r="F10" s="3">
        <v>380</v>
      </c>
      <c r="G10" s="25">
        <v>89</v>
      </c>
      <c r="I10" s="27">
        <f t="shared" si="0"/>
        <v>357.33046114049068</v>
      </c>
      <c r="J10" s="27">
        <f t="shared" si="1"/>
        <v>-22.669538859509316</v>
      </c>
      <c r="P10" s="33" t="s">
        <v>218</v>
      </c>
      <c r="R10" s="11" t="s">
        <v>192</v>
      </c>
      <c r="S10" s="12">
        <f>INTERCEPT(F6:F135,E6:E135)</f>
        <v>-30.221121578792747</v>
      </c>
    </row>
    <row r="11" spans="2:19" ht="18" x14ac:dyDescent="0.35">
      <c r="C11" s="3" t="s">
        <v>9</v>
      </c>
      <c r="D11" s="4">
        <v>39.769999999999996</v>
      </c>
      <c r="E11" s="3">
        <v>383</v>
      </c>
      <c r="F11" s="3">
        <v>291</v>
      </c>
      <c r="G11" s="3">
        <v>92</v>
      </c>
      <c r="I11" s="27">
        <f t="shared" si="0"/>
        <v>301.84209135517938</v>
      </c>
      <c r="J11" s="27">
        <f t="shared" si="1"/>
        <v>10.842091355179377</v>
      </c>
      <c r="R11" s="13" t="s">
        <v>193</v>
      </c>
      <c r="S11" s="14">
        <f>SLOPE(F6:F135,E6:E135)</f>
        <v>0.86700577789548861</v>
      </c>
    </row>
    <row r="12" spans="2:19" x14ac:dyDescent="0.25">
      <c r="C12" s="3" t="s">
        <v>10</v>
      </c>
      <c r="D12" s="4">
        <v>40.18</v>
      </c>
      <c r="E12" s="3">
        <v>399</v>
      </c>
      <c r="F12" s="3">
        <v>307</v>
      </c>
      <c r="G12" s="3">
        <v>96</v>
      </c>
      <c r="I12" s="27">
        <f t="shared" si="0"/>
        <v>315.7141838015072</v>
      </c>
      <c r="J12" s="27">
        <f t="shared" si="1"/>
        <v>8.714183801507204</v>
      </c>
    </row>
    <row r="13" spans="2:19" x14ac:dyDescent="0.25">
      <c r="C13" s="3" t="s">
        <v>11</v>
      </c>
      <c r="D13" s="4">
        <v>36.08</v>
      </c>
      <c r="E13" s="3">
        <v>440</v>
      </c>
      <c r="F13" s="3">
        <v>361</v>
      </c>
      <c r="G13" s="3">
        <v>66</v>
      </c>
      <c r="I13" s="27">
        <f t="shared" si="0"/>
        <v>351.26142069522223</v>
      </c>
      <c r="J13" s="27">
        <f t="shared" si="1"/>
        <v>-9.7385793047777724</v>
      </c>
      <c r="R13" s="36" t="s">
        <v>202</v>
      </c>
      <c r="S13" s="29">
        <f>STEYX(F6:F135,E6:E135)</f>
        <v>14.279478261388396</v>
      </c>
    </row>
    <row r="14" spans="2:19" x14ac:dyDescent="0.25">
      <c r="C14" s="3" t="s">
        <v>12</v>
      </c>
      <c r="D14" s="4">
        <v>35.26</v>
      </c>
      <c r="E14" s="3">
        <v>436</v>
      </c>
      <c r="F14" s="3">
        <v>344</v>
      </c>
      <c r="G14" s="3">
        <v>74</v>
      </c>
      <c r="I14" s="27">
        <f t="shared" si="0"/>
        <v>347.79339758364029</v>
      </c>
      <c r="J14" s="27">
        <f t="shared" si="1"/>
        <v>3.7933975836402851</v>
      </c>
    </row>
    <row r="15" spans="2:19" x14ac:dyDescent="0.25">
      <c r="C15" s="3" t="s">
        <v>13</v>
      </c>
      <c r="D15" s="4">
        <v>39.359999999999992</v>
      </c>
      <c r="E15" s="3">
        <v>413</v>
      </c>
      <c r="F15" s="3">
        <v>351</v>
      </c>
      <c r="G15" s="3">
        <v>62</v>
      </c>
      <c r="I15" s="27">
        <f t="shared" si="0"/>
        <v>327.85226469204406</v>
      </c>
      <c r="J15" s="27">
        <f t="shared" si="1"/>
        <v>-23.147735307955941</v>
      </c>
      <c r="R15" s="20" t="s">
        <v>199</v>
      </c>
      <c r="S15" s="20"/>
    </row>
    <row r="16" spans="2:19" x14ac:dyDescent="0.25">
      <c r="C16" s="3" t="s">
        <v>14</v>
      </c>
      <c r="D16" s="4">
        <v>33.619999999999997</v>
      </c>
      <c r="E16" s="3">
        <v>428</v>
      </c>
      <c r="F16" s="3">
        <v>338</v>
      </c>
      <c r="G16" s="3">
        <v>64</v>
      </c>
      <c r="I16" s="27">
        <f t="shared" si="0"/>
        <v>340.8573513604764</v>
      </c>
      <c r="J16" s="27">
        <f t="shared" si="1"/>
        <v>2.8573513604764003</v>
      </c>
      <c r="R16" s="21" t="s">
        <v>220</v>
      </c>
      <c r="S16" s="37">
        <v>40</v>
      </c>
    </row>
    <row r="17" spans="3:19" x14ac:dyDescent="0.25">
      <c r="C17" s="3" t="s">
        <v>15</v>
      </c>
      <c r="D17" s="4">
        <v>32.799999999999997</v>
      </c>
      <c r="E17" s="3">
        <v>479</v>
      </c>
      <c r="F17" s="3">
        <v>374</v>
      </c>
      <c r="G17" s="3">
        <v>101</v>
      </c>
      <c r="I17" s="27">
        <f t="shared" si="0"/>
        <v>385.07464603314628</v>
      </c>
      <c r="J17" s="27">
        <f t="shared" si="1"/>
        <v>11.07464603314628</v>
      </c>
      <c r="R17" s="23" t="s">
        <v>200</v>
      </c>
      <c r="S17" s="24">
        <f>S10+S11*S16</f>
        <v>4.4591095370267979</v>
      </c>
    </row>
    <row r="18" spans="3:19" x14ac:dyDescent="0.25">
      <c r="C18" s="3" t="s">
        <v>16</v>
      </c>
      <c r="D18" s="4">
        <v>33.209999999999994</v>
      </c>
      <c r="E18" s="3">
        <v>462</v>
      </c>
      <c r="F18" s="3">
        <v>388</v>
      </c>
      <c r="G18" s="3">
        <v>69</v>
      </c>
      <c r="I18" s="27">
        <f t="shared" si="0"/>
        <v>370.33554780892297</v>
      </c>
      <c r="J18" s="27">
        <f t="shared" si="1"/>
        <v>-17.664452191077032</v>
      </c>
    </row>
    <row r="19" spans="3:19" x14ac:dyDescent="0.25">
      <c r="C19" s="3" t="s">
        <v>17</v>
      </c>
      <c r="D19" s="4">
        <v>40.18</v>
      </c>
      <c r="E19" s="3">
        <v>387</v>
      </c>
      <c r="F19" s="3">
        <v>325</v>
      </c>
      <c r="G19" s="3">
        <v>77</v>
      </c>
      <c r="I19" s="27">
        <f t="shared" si="0"/>
        <v>305.31011446676132</v>
      </c>
      <c r="J19" s="27">
        <f t="shared" si="1"/>
        <v>-19.68988553323868</v>
      </c>
    </row>
    <row r="20" spans="3:19" x14ac:dyDescent="0.25">
      <c r="C20" s="3" t="s">
        <v>18</v>
      </c>
      <c r="D20" s="4">
        <v>36.489999999999995</v>
      </c>
      <c r="E20" s="3">
        <v>454</v>
      </c>
      <c r="F20" s="3">
        <v>341</v>
      </c>
      <c r="G20" s="3">
        <v>114</v>
      </c>
      <c r="I20" s="27">
        <f t="shared" si="0"/>
        <v>363.39950158575908</v>
      </c>
      <c r="J20" s="27">
        <f t="shared" si="1"/>
        <v>22.399501585759083</v>
      </c>
    </row>
    <row r="21" spans="3:19" x14ac:dyDescent="0.25">
      <c r="C21" s="3" t="s">
        <v>19</v>
      </c>
      <c r="D21" s="4">
        <v>38.54</v>
      </c>
      <c r="E21" s="3">
        <v>418</v>
      </c>
      <c r="F21" s="3">
        <v>314</v>
      </c>
      <c r="G21" s="3">
        <v>88</v>
      </c>
      <c r="I21" s="27">
        <f t="shared" si="0"/>
        <v>332.18729358152149</v>
      </c>
      <c r="J21" s="27">
        <f t="shared" si="1"/>
        <v>18.187293581521487</v>
      </c>
    </row>
    <row r="22" spans="3:19" x14ac:dyDescent="0.25">
      <c r="C22" s="3" t="s">
        <v>20</v>
      </c>
      <c r="D22" s="4">
        <v>34.03</v>
      </c>
      <c r="E22" s="3">
        <v>447</v>
      </c>
      <c r="F22" s="3">
        <v>375</v>
      </c>
      <c r="G22" s="3">
        <v>107</v>
      </c>
      <c r="I22" s="27">
        <f t="shared" si="0"/>
        <v>357.33046114049068</v>
      </c>
      <c r="J22" s="27">
        <f t="shared" si="1"/>
        <v>-17.669538859509316</v>
      </c>
    </row>
    <row r="23" spans="3:19" x14ac:dyDescent="0.25">
      <c r="C23" s="3" t="s">
        <v>21</v>
      </c>
      <c r="D23" s="4">
        <v>39.359999999999992</v>
      </c>
      <c r="E23" s="3">
        <v>442</v>
      </c>
      <c r="F23" s="3">
        <v>376</v>
      </c>
      <c r="G23" s="3">
        <v>102</v>
      </c>
      <c r="I23" s="27">
        <f t="shared" si="0"/>
        <v>352.9954322510132</v>
      </c>
      <c r="J23" s="27">
        <f t="shared" si="1"/>
        <v>-23.004567748986801</v>
      </c>
    </row>
    <row r="24" spans="3:19" x14ac:dyDescent="0.25">
      <c r="C24" s="3" t="s">
        <v>22</v>
      </c>
      <c r="D24" s="4">
        <v>40.589999999999996</v>
      </c>
      <c r="E24" s="3">
        <v>381</v>
      </c>
      <c r="F24" s="3">
        <v>312</v>
      </c>
      <c r="G24" s="3">
        <v>95</v>
      </c>
      <c r="I24" s="27">
        <f t="shared" si="0"/>
        <v>300.10807979938841</v>
      </c>
      <c r="J24" s="27">
        <f t="shared" si="1"/>
        <v>-11.891920200611594</v>
      </c>
    </row>
    <row r="25" spans="3:19" x14ac:dyDescent="0.25">
      <c r="C25" s="3" t="s">
        <v>23</v>
      </c>
      <c r="D25" s="4">
        <v>38.130000000000003</v>
      </c>
      <c r="E25" s="3">
        <v>401</v>
      </c>
      <c r="F25" s="3">
        <v>301</v>
      </c>
      <c r="G25" s="3">
        <v>68</v>
      </c>
      <c r="I25" s="27">
        <f t="shared" si="0"/>
        <v>317.44819535729818</v>
      </c>
      <c r="J25" s="27">
        <f t="shared" si="1"/>
        <v>16.448195357298175</v>
      </c>
    </row>
    <row r="26" spans="3:19" x14ac:dyDescent="0.25">
      <c r="C26" s="3" t="s">
        <v>24</v>
      </c>
      <c r="D26" s="4">
        <v>33.209999999999994</v>
      </c>
      <c r="E26" s="3">
        <v>468</v>
      </c>
      <c r="F26" s="3">
        <v>370</v>
      </c>
      <c r="G26" s="3">
        <v>70</v>
      </c>
      <c r="I26" s="27">
        <f t="shared" si="0"/>
        <v>375.53758247629594</v>
      </c>
      <c r="J26" s="27">
        <f t="shared" si="1"/>
        <v>5.5375824762959382</v>
      </c>
    </row>
    <row r="27" spans="3:19" x14ac:dyDescent="0.25">
      <c r="C27" s="3" t="s">
        <v>25</v>
      </c>
      <c r="D27" s="4">
        <v>35.669999999999995</v>
      </c>
      <c r="E27" s="3">
        <v>428</v>
      </c>
      <c r="F27" s="3">
        <v>321</v>
      </c>
      <c r="G27" s="3">
        <v>64</v>
      </c>
      <c r="I27" s="27">
        <f t="shared" si="0"/>
        <v>340.8573513604764</v>
      </c>
      <c r="J27" s="27">
        <f t="shared" si="1"/>
        <v>19.8573513604764</v>
      </c>
    </row>
    <row r="28" spans="3:19" x14ac:dyDescent="0.25">
      <c r="C28" s="3" t="s">
        <v>26</v>
      </c>
      <c r="D28" s="4">
        <v>33.209999999999994</v>
      </c>
      <c r="E28" s="3">
        <v>480</v>
      </c>
      <c r="F28" s="3">
        <v>374</v>
      </c>
      <c r="G28" s="3">
        <v>115</v>
      </c>
      <c r="I28" s="27">
        <f t="shared" si="0"/>
        <v>385.94165181104177</v>
      </c>
      <c r="J28" s="27">
        <f t="shared" si="1"/>
        <v>11.941651811041766</v>
      </c>
    </row>
    <row r="29" spans="3:19" x14ac:dyDescent="0.25">
      <c r="C29" s="3" t="s">
        <v>27</v>
      </c>
      <c r="D29" s="4">
        <v>33.209999999999994</v>
      </c>
      <c r="E29" s="3">
        <v>436</v>
      </c>
      <c r="F29" s="3">
        <v>327</v>
      </c>
      <c r="G29" s="3">
        <v>70</v>
      </c>
      <c r="I29" s="27">
        <f t="shared" si="0"/>
        <v>347.79339758364029</v>
      </c>
      <c r="J29" s="27">
        <f t="shared" si="1"/>
        <v>20.793397583640285</v>
      </c>
    </row>
    <row r="30" spans="3:19" x14ac:dyDescent="0.25">
      <c r="C30" s="3" t="s">
        <v>28</v>
      </c>
      <c r="D30" s="4">
        <v>34.849999999999994</v>
      </c>
      <c r="E30" s="3">
        <v>474</v>
      </c>
      <c r="F30" s="3">
        <v>370</v>
      </c>
      <c r="G30" s="3">
        <v>76</v>
      </c>
      <c r="I30" s="27">
        <f t="shared" si="0"/>
        <v>380.73961714366885</v>
      </c>
      <c r="J30" s="27">
        <f t="shared" si="1"/>
        <v>10.739617143668852</v>
      </c>
    </row>
    <row r="31" spans="3:19" x14ac:dyDescent="0.25">
      <c r="C31" s="3" t="s">
        <v>29</v>
      </c>
      <c r="D31" s="4">
        <v>33.209999999999994</v>
      </c>
      <c r="E31" s="3">
        <v>487</v>
      </c>
      <c r="F31" s="3">
        <v>414</v>
      </c>
      <c r="G31" s="3">
        <v>93</v>
      </c>
      <c r="I31" s="27">
        <f t="shared" si="0"/>
        <v>392.01069225631022</v>
      </c>
      <c r="J31" s="27">
        <f t="shared" si="1"/>
        <v>-21.989307743689778</v>
      </c>
    </row>
    <row r="32" spans="3:19" x14ac:dyDescent="0.25">
      <c r="C32" s="3" t="s">
        <v>30</v>
      </c>
      <c r="D32" s="4">
        <v>36.08</v>
      </c>
      <c r="E32" s="3">
        <v>459</v>
      </c>
      <c r="F32" s="3">
        <v>386</v>
      </c>
      <c r="G32" s="3">
        <v>73</v>
      </c>
      <c r="I32" s="27">
        <f t="shared" si="0"/>
        <v>367.73453047523651</v>
      </c>
      <c r="J32" s="27">
        <f t="shared" si="1"/>
        <v>-18.265469524763489</v>
      </c>
    </row>
    <row r="33" spans="3:10" x14ac:dyDescent="0.25">
      <c r="C33" s="3" t="s">
        <v>31</v>
      </c>
      <c r="D33" s="4">
        <v>38.949999999999996</v>
      </c>
      <c r="E33" s="3">
        <v>421</v>
      </c>
      <c r="F33" s="3">
        <v>354</v>
      </c>
      <c r="G33" s="3">
        <v>76</v>
      </c>
      <c r="I33" s="27">
        <f t="shared" si="0"/>
        <v>334.78831091520794</v>
      </c>
      <c r="J33" s="27">
        <f t="shared" si="1"/>
        <v>-19.211689084792056</v>
      </c>
    </row>
    <row r="34" spans="3:10" x14ac:dyDescent="0.25">
      <c r="C34" s="3" t="s">
        <v>32</v>
      </c>
      <c r="D34" s="4">
        <v>38.949999999999996</v>
      </c>
      <c r="E34" s="3">
        <v>401</v>
      </c>
      <c r="F34" s="3">
        <v>313</v>
      </c>
      <c r="G34" s="3">
        <v>92</v>
      </c>
      <c r="I34" s="27">
        <f t="shared" si="0"/>
        <v>317.44819535729818</v>
      </c>
      <c r="J34" s="27">
        <f t="shared" si="1"/>
        <v>4.4481953572981752</v>
      </c>
    </row>
    <row r="35" spans="3:10" x14ac:dyDescent="0.25">
      <c r="C35" s="3" t="s">
        <v>33</v>
      </c>
      <c r="D35" s="4">
        <v>36.489999999999995</v>
      </c>
      <c r="E35" s="3">
        <v>420</v>
      </c>
      <c r="F35" s="3">
        <v>319</v>
      </c>
      <c r="G35" s="3">
        <v>67</v>
      </c>
      <c r="I35" s="27">
        <f t="shared" si="0"/>
        <v>333.92130513731246</v>
      </c>
      <c r="J35" s="27">
        <f t="shared" si="1"/>
        <v>14.921305137312459</v>
      </c>
    </row>
    <row r="36" spans="3:10" x14ac:dyDescent="0.25">
      <c r="C36" s="3" t="s">
        <v>34</v>
      </c>
      <c r="D36" s="4">
        <v>33.209999999999994</v>
      </c>
      <c r="E36" s="3">
        <v>435</v>
      </c>
      <c r="F36" s="3">
        <v>365</v>
      </c>
      <c r="G36" s="3">
        <v>104</v>
      </c>
      <c r="I36" s="27">
        <f t="shared" si="0"/>
        <v>346.9263918057448</v>
      </c>
      <c r="J36" s="27">
        <f t="shared" si="1"/>
        <v>-18.0736081942552</v>
      </c>
    </row>
    <row r="37" spans="3:10" x14ac:dyDescent="0.25">
      <c r="C37" s="3" t="s">
        <v>35</v>
      </c>
      <c r="D37" s="4">
        <v>36.08</v>
      </c>
      <c r="E37" s="3">
        <v>458</v>
      </c>
      <c r="F37" s="3">
        <v>357</v>
      </c>
      <c r="G37" s="3">
        <v>92</v>
      </c>
      <c r="I37" s="27">
        <f t="shared" si="0"/>
        <v>366.86752469734103</v>
      </c>
      <c r="J37" s="27">
        <f t="shared" si="1"/>
        <v>9.8675246973410253</v>
      </c>
    </row>
    <row r="38" spans="3:10" x14ac:dyDescent="0.25">
      <c r="C38" s="3" t="s">
        <v>36</v>
      </c>
      <c r="D38" s="4">
        <v>41</v>
      </c>
      <c r="E38" s="3">
        <v>379</v>
      </c>
      <c r="F38" s="3">
        <v>284</v>
      </c>
      <c r="G38" s="3">
        <v>87</v>
      </c>
      <c r="I38" s="27">
        <f t="shared" si="0"/>
        <v>298.37406824359743</v>
      </c>
      <c r="J38" s="27">
        <f t="shared" si="1"/>
        <v>14.374068243597435</v>
      </c>
    </row>
    <row r="39" spans="3:10" x14ac:dyDescent="0.25">
      <c r="C39" s="3" t="s">
        <v>37</v>
      </c>
      <c r="D39" s="4">
        <v>38.54</v>
      </c>
      <c r="E39" s="3">
        <v>426</v>
      </c>
      <c r="F39" s="3">
        <v>337</v>
      </c>
      <c r="G39" s="3">
        <v>98</v>
      </c>
      <c r="I39" s="27">
        <f t="shared" si="0"/>
        <v>339.12333980468537</v>
      </c>
      <c r="J39" s="27">
        <f t="shared" si="1"/>
        <v>2.1233398046853722</v>
      </c>
    </row>
    <row r="40" spans="3:10" x14ac:dyDescent="0.25">
      <c r="C40" s="3" t="s">
        <v>38</v>
      </c>
      <c r="D40" s="4">
        <v>33.619999999999997</v>
      </c>
      <c r="E40" s="3">
        <v>443</v>
      </c>
      <c r="F40" s="3">
        <v>368</v>
      </c>
      <c r="G40" s="3">
        <v>111</v>
      </c>
      <c r="I40" s="27">
        <f t="shared" si="0"/>
        <v>353.86243802890868</v>
      </c>
      <c r="J40" s="27">
        <f t="shared" si="1"/>
        <v>-14.137561971091316</v>
      </c>
    </row>
    <row r="41" spans="3:10" x14ac:dyDescent="0.25">
      <c r="C41" s="3" t="s">
        <v>39</v>
      </c>
      <c r="D41" s="4">
        <v>33.209999999999994</v>
      </c>
      <c r="E41" s="3">
        <v>483</v>
      </c>
      <c r="F41" s="3">
        <v>406</v>
      </c>
      <c r="G41" s="3">
        <v>101</v>
      </c>
      <c r="I41" s="27">
        <f t="shared" si="0"/>
        <v>388.54266914472822</v>
      </c>
      <c r="J41" s="27">
        <f t="shared" si="1"/>
        <v>-17.457330855271778</v>
      </c>
    </row>
    <row r="42" spans="3:10" x14ac:dyDescent="0.25">
      <c r="C42" s="3" t="s">
        <v>40</v>
      </c>
      <c r="D42" s="4">
        <v>35.669999999999995</v>
      </c>
      <c r="E42" s="3">
        <v>409</v>
      </c>
      <c r="F42" s="3">
        <v>348</v>
      </c>
      <c r="G42" s="3">
        <v>82</v>
      </c>
      <c r="I42" s="27">
        <f t="shared" si="0"/>
        <v>324.38424158046212</v>
      </c>
      <c r="J42" s="27">
        <f t="shared" si="1"/>
        <v>-23.615758419537883</v>
      </c>
    </row>
    <row r="43" spans="3:10" x14ac:dyDescent="0.25">
      <c r="C43" s="3" t="s">
        <v>41</v>
      </c>
      <c r="D43" s="4">
        <v>39.769999999999996</v>
      </c>
      <c r="E43" s="3">
        <v>406</v>
      </c>
      <c r="F43" s="3">
        <v>325</v>
      </c>
      <c r="G43" s="3">
        <v>85</v>
      </c>
      <c r="I43" s="27">
        <f t="shared" si="0"/>
        <v>321.7832242467756</v>
      </c>
      <c r="J43" s="27">
        <f t="shared" si="1"/>
        <v>-3.2167757532243968</v>
      </c>
    </row>
    <row r="44" spans="3:10" x14ac:dyDescent="0.25">
      <c r="C44" s="3" t="s">
        <v>42</v>
      </c>
      <c r="D44" s="4">
        <v>32.799999999999997</v>
      </c>
      <c r="E44" s="3">
        <v>454</v>
      </c>
      <c r="F44" s="3">
        <v>359</v>
      </c>
      <c r="G44" s="3">
        <v>104</v>
      </c>
      <c r="I44" s="27">
        <f t="shared" si="0"/>
        <v>363.39950158575908</v>
      </c>
      <c r="J44" s="27">
        <f t="shared" si="1"/>
        <v>4.3995015857590829</v>
      </c>
    </row>
    <row r="45" spans="3:10" x14ac:dyDescent="0.25">
      <c r="C45" s="3" t="s">
        <v>43</v>
      </c>
      <c r="D45" s="4">
        <v>34.849999999999994</v>
      </c>
      <c r="E45" s="3">
        <v>468</v>
      </c>
      <c r="F45" s="3">
        <v>351</v>
      </c>
      <c r="G45" s="3">
        <v>80</v>
      </c>
      <c r="I45" s="27">
        <f t="shared" si="0"/>
        <v>375.53758247629594</v>
      </c>
      <c r="J45" s="27">
        <f t="shared" si="1"/>
        <v>24.537582476295938</v>
      </c>
    </row>
    <row r="46" spans="3:10" x14ac:dyDescent="0.25">
      <c r="C46" s="3" t="s">
        <v>44</v>
      </c>
      <c r="D46" s="4">
        <v>36.08</v>
      </c>
      <c r="E46" s="3">
        <v>421</v>
      </c>
      <c r="F46" s="3">
        <v>345</v>
      </c>
      <c r="G46" s="3">
        <v>63</v>
      </c>
      <c r="I46" s="27">
        <f t="shared" si="0"/>
        <v>334.78831091520794</v>
      </c>
      <c r="J46" s="27">
        <f t="shared" si="1"/>
        <v>-10.211689084792056</v>
      </c>
    </row>
    <row r="47" spans="3:10" x14ac:dyDescent="0.25">
      <c r="C47" s="3" t="s">
        <v>45</v>
      </c>
      <c r="D47" s="4">
        <v>37.309999999999995</v>
      </c>
      <c r="E47" s="3">
        <v>404</v>
      </c>
      <c r="F47" s="3">
        <v>311</v>
      </c>
      <c r="G47" s="3">
        <v>73</v>
      </c>
      <c r="I47" s="27">
        <f t="shared" si="0"/>
        <v>320.04921269098463</v>
      </c>
      <c r="J47" s="27">
        <f t="shared" si="1"/>
        <v>9.049212690984632</v>
      </c>
    </row>
    <row r="48" spans="3:10" x14ac:dyDescent="0.25">
      <c r="C48" s="3" t="s">
        <v>46</v>
      </c>
      <c r="D48" s="4">
        <v>40.589999999999996</v>
      </c>
      <c r="E48" s="3">
        <v>387</v>
      </c>
      <c r="F48" s="3">
        <v>298</v>
      </c>
      <c r="G48" s="3">
        <v>74</v>
      </c>
      <c r="I48" s="27">
        <f t="shared" si="0"/>
        <v>305.31011446676132</v>
      </c>
      <c r="J48" s="27">
        <f t="shared" si="1"/>
        <v>7.3101144667613198</v>
      </c>
    </row>
    <row r="49" spans="3:10" x14ac:dyDescent="0.25">
      <c r="C49" s="3" t="s">
        <v>47</v>
      </c>
      <c r="D49" s="4">
        <v>36.489999999999995</v>
      </c>
      <c r="E49" s="3">
        <v>412</v>
      </c>
      <c r="F49" s="3">
        <v>309</v>
      </c>
      <c r="G49" s="3">
        <v>74</v>
      </c>
      <c r="I49" s="27">
        <f t="shared" si="0"/>
        <v>326.98525891414857</v>
      </c>
      <c r="J49" s="27">
        <f t="shared" si="1"/>
        <v>17.985258914148574</v>
      </c>
    </row>
    <row r="50" spans="3:10" x14ac:dyDescent="0.25">
      <c r="C50" s="3" t="s">
        <v>48</v>
      </c>
      <c r="D50" s="4">
        <v>41</v>
      </c>
      <c r="E50" s="3">
        <v>400</v>
      </c>
      <c r="F50" s="3">
        <v>324</v>
      </c>
      <c r="G50" s="3">
        <v>84</v>
      </c>
      <c r="I50" s="27">
        <f t="shared" si="0"/>
        <v>316.58118957940269</v>
      </c>
      <c r="J50" s="27">
        <f t="shared" si="1"/>
        <v>-7.4188104205973104</v>
      </c>
    </row>
    <row r="51" spans="3:10" x14ac:dyDescent="0.25">
      <c r="C51" s="3" t="s">
        <v>49</v>
      </c>
      <c r="D51" s="4">
        <v>38.949999999999996</v>
      </c>
      <c r="E51" s="3">
        <v>418</v>
      </c>
      <c r="F51" s="3">
        <v>351</v>
      </c>
      <c r="G51" s="3">
        <v>67</v>
      </c>
      <c r="I51" s="27">
        <f t="shared" si="0"/>
        <v>332.18729358152149</v>
      </c>
      <c r="J51" s="27">
        <f t="shared" si="1"/>
        <v>-18.812706418478513</v>
      </c>
    </row>
    <row r="52" spans="3:10" x14ac:dyDescent="0.25">
      <c r="C52" s="3" t="s">
        <v>50</v>
      </c>
      <c r="D52" s="4">
        <v>34.849999999999994</v>
      </c>
      <c r="E52" s="3">
        <v>441</v>
      </c>
      <c r="F52" s="3">
        <v>375</v>
      </c>
      <c r="G52" s="3">
        <v>88</v>
      </c>
      <c r="I52" s="27">
        <f t="shared" si="0"/>
        <v>352.12842647311771</v>
      </c>
      <c r="J52" s="27">
        <f t="shared" si="1"/>
        <v>-22.871573526882287</v>
      </c>
    </row>
    <row r="53" spans="3:10" x14ac:dyDescent="0.25">
      <c r="C53" s="3" t="s">
        <v>51</v>
      </c>
      <c r="D53" s="4">
        <v>37.309999999999995</v>
      </c>
      <c r="E53" s="3">
        <v>409</v>
      </c>
      <c r="F53" s="3">
        <v>335</v>
      </c>
      <c r="G53" s="3">
        <v>86</v>
      </c>
      <c r="I53" s="27">
        <f t="shared" si="0"/>
        <v>324.38424158046212</v>
      </c>
      <c r="J53" s="27">
        <f t="shared" si="1"/>
        <v>-10.615758419537883</v>
      </c>
    </row>
    <row r="54" spans="3:10" x14ac:dyDescent="0.25">
      <c r="C54" s="3" t="s">
        <v>52</v>
      </c>
      <c r="D54" s="4">
        <v>36.08</v>
      </c>
      <c r="E54" s="3">
        <v>443</v>
      </c>
      <c r="F54" s="3">
        <v>346</v>
      </c>
      <c r="G54" s="3">
        <v>71</v>
      </c>
      <c r="I54" s="27">
        <f t="shared" si="0"/>
        <v>353.86243802890868</v>
      </c>
      <c r="J54" s="27">
        <f t="shared" si="1"/>
        <v>7.8624380289086844</v>
      </c>
    </row>
    <row r="55" spans="3:10" x14ac:dyDescent="0.25">
      <c r="C55" s="3" t="s">
        <v>53</v>
      </c>
      <c r="D55" s="4">
        <v>38.130000000000003</v>
      </c>
      <c r="E55" s="3">
        <v>425</v>
      </c>
      <c r="F55" s="3">
        <v>340</v>
      </c>
      <c r="G55" s="3">
        <v>94</v>
      </c>
      <c r="I55" s="27">
        <f t="shared" si="0"/>
        <v>338.25633402678989</v>
      </c>
      <c r="J55" s="27">
        <f t="shared" si="1"/>
        <v>-1.7436659732101134</v>
      </c>
    </row>
    <row r="56" spans="3:10" x14ac:dyDescent="0.25">
      <c r="C56" s="3" t="s">
        <v>54</v>
      </c>
      <c r="D56" s="4">
        <v>35.669999999999995</v>
      </c>
      <c r="E56" s="3">
        <v>445</v>
      </c>
      <c r="F56" s="3">
        <v>369</v>
      </c>
      <c r="G56" s="3">
        <v>67</v>
      </c>
      <c r="I56" s="27">
        <f t="shared" si="0"/>
        <v>355.59644958469966</v>
      </c>
      <c r="J56" s="27">
        <f t="shared" si="1"/>
        <v>-13.403550415300344</v>
      </c>
    </row>
    <row r="57" spans="3:10" x14ac:dyDescent="0.25">
      <c r="C57" s="3" t="s">
        <v>55</v>
      </c>
      <c r="D57" s="4">
        <v>34.849999999999994</v>
      </c>
      <c r="E57" s="3">
        <v>467</v>
      </c>
      <c r="F57" s="3">
        <v>369</v>
      </c>
      <c r="G57" s="3">
        <v>93</v>
      </c>
      <c r="I57" s="27">
        <f t="shared" si="0"/>
        <v>374.67057669840045</v>
      </c>
      <c r="J57" s="27">
        <f t="shared" si="1"/>
        <v>5.6705766984004526</v>
      </c>
    </row>
    <row r="58" spans="3:10" x14ac:dyDescent="0.25">
      <c r="C58" s="3" t="s">
        <v>56</v>
      </c>
      <c r="D58" s="4">
        <v>34.849999999999994</v>
      </c>
      <c r="E58" s="3">
        <v>473</v>
      </c>
      <c r="F58" s="3">
        <v>364</v>
      </c>
      <c r="G58" s="3">
        <v>71</v>
      </c>
      <c r="I58" s="27">
        <f t="shared" si="0"/>
        <v>379.87261136577337</v>
      </c>
      <c r="J58" s="27">
        <f t="shared" si="1"/>
        <v>15.872611365773366</v>
      </c>
    </row>
    <row r="59" spans="3:10" x14ac:dyDescent="0.25">
      <c r="C59" s="3" t="s">
        <v>57</v>
      </c>
      <c r="D59" s="4">
        <v>36.08</v>
      </c>
      <c r="E59" s="3">
        <v>437</v>
      </c>
      <c r="F59" s="3">
        <v>350</v>
      </c>
      <c r="G59" s="3">
        <v>96</v>
      </c>
      <c r="I59" s="27">
        <f t="shared" si="0"/>
        <v>348.66040336153577</v>
      </c>
      <c r="J59" s="27">
        <f t="shared" si="1"/>
        <v>-1.3395966384642293</v>
      </c>
    </row>
    <row r="60" spans="3:10" x14ac:dyDescent="0.25">
      <c r="C60" s="3" t="s">
        <v>58</v>
      </c>
      <c r="D60" s="4">
        <v>33.209999999999994</v>
      </c>
      <c r="E60" s="3">
        <v>445</v>
      </c>
      <c r="F60" s="3">
        <v>338</v>
      </c>
      <c r="G60" s="3">
        <v>71</v>
      </c>
      <c r="I60" s="27">
        <f t="shared" si="0"/>
        <v>355.59644958469966</v>
      </c>
      <c r="J60" s="27">
        <f t="shared" si="1"/>
        <v>17.596449584699656</v>
      </c>
    </row>
    <row r="61" spans="3:10" x14ac:dyDescent="0.25">
      <c r="C61" s="3" t="s">
        <v>59</v>
      </c>
      <c r="D61" s="4">
        <v>41</v>
      </c>
      <c r="E61" s="3">
        <v>380</v>
      </c>
      <c r="F61" s="3">
        <v>289</v>
      </c>
      <c r="G61" s="3">
        <v>65</v>
      </c>
      <c r="I61" s="27">
        <f t="shared" si="0"/>
        <v>299.24107402149292</v>
      </c>
      <c r="J61" s="27">
        <f t="shared" si="1"/>
        <v>10.241074021492921</v>
      </c>
    </row>
    <row r="62" spans="3:10" x14ac:dyDescent="0.25">
      <c r="C62" s="3" t="s">
        <v>60</v>
      </c>
      <c r="D62" s="4">
        <v>41</v>
      </c>
      <c r="E62" s="3">
        <v>415</v>
      </c>
      <c r="F62" s="3">
        <v>311</v>
      </c>
      <c r="G62" s="3">
        <v>104</v>
      </c>
      <c r="I62" s="27">
        <f t="shared" si="0"/>
        <v>329.58627624783503</v>
      </c>
      <c r="J62" s="27">
        <f t="shared" si="1"/>
        <v>18.586276247835031</v>
      </c>
    </row>
    <row r="63" spans="3:10" x14ac:dyDescent="0.25">
      <c r="C63" s="3" t="s">
        <v>61</v>
      </c>
      <c r="D63" s="4">
        <v>37.309999999999995</v>
      </c>
      <c r="E63" s="3">
        <v>430</v>
      </c>
      <c r="F63" s="3">
        <v>327</v>
      </c>
      <c r="G63" s="3">
        <v>77</v>
      </c>
      <c r="I63" s="27">
        <f t="shared" si="0"/>
        <v>342.59136291626737</v>
      </c>
      <c r="J63" s="27">
        <f t="shared" si="1"/>
        <v>15.591362916267371</v>
      </c>
    </row>
    <row r="64" spans="3:10" x14ac:dyDescent="0.25">
      <c r="C64" s="3" t="s">
        <v>62</v>
      </c>
      <c r="D64" s="4">
        <v>35.26</v>
      </c>
      <c r="E64" s="3">
        <v>433</v>
      </c>
      <c r="F64" s="3">
        <v>338</v>
      </c>
      <c r="G64" s="3">
        <v>100</v>
      </c>
      <c r="I64" s="27">
        <f t="shared" si="0"/>
        <v>345.19238024995383</v>
      </c>
      <c r="J64" s="27">
        <f t="shared" si="1"/>
        <v>7.1923802499538283</v>
      </c>
    </row>
    <row r="65" spans="3:10" x14ac:dyDescent="0.25">
      <c r="C65" s="3" t="s">
        <v>63</v>
      </c>
      <c r="D65" s="4">
        <v>39.359999999999992</v>
      </c>
      <c r="E65" s="3">
        <v>395</v>
      </c>
      <c r="F65" s="3">
        <v>332</v>
      </c>
      <c r="G65" s="3">
        <v>83</v>
      </c>
      <c r="I65" s="27">
        <f t="shared" si="0"/>
        <v>312.24616068992526</v>
      </c>
      <c r="J65" s="27">
        <f t="shared" si="1"/>
        <v>-19.753839310074738</v>
      </c>
    </row>
    <row r="66" spans="3:10" x14ac:dyDescent="0.25">
      <c r="C66" s="3" t="s">
        <v>64</v>
      </c>
      <c r="D66" s="4">
        <v>38.130000000000003</v>
      </c>
      <c r="E66" s="3">
        <v>423</v>
      </c>
      <c r="F66" s="3">
        <v>334</v>
      </c>
      <c r="G66" s="3">
        <v>106</v>
      </c>
      <c r="I66" s="27">
        <f t="shared" si="0"/>
        <v>336.52232247099892</v>
      </c>
      <c r="J66" s="27">
        <f t="shared" si="1"/>
        <v>2.5223224709989154</v>
      </c>
    </row>
    <row r="67" spans="3:10" x14ac:dyDescent="0.25">
      <c r="C67" s="3" t="s">
        <v>65</v>
      </c>
      <c r="D67" s="4">
        <v>33.619999999999997</v>
      </c>
      <c r="E67" s="3">
        <v>463</v>
      </c>
      <c r="F67" s="3">
        <v>384</v>
      </c>
      <c r="G67" s="3">
        <v>93</v>
      </c>
      <c r="I67" s="27">
        <f t="shared" si="0"/>
        <v>371.20255358681845</v>
      </c>
      <c r="J67" s="27">
        <f t="shared" si="1"/>
        <v>-12.797446413181547</v>
      </c>
    </row>
    <row r="68" spans="3:10" x14ac:dyDescent="0.25">
      <c r="C68" s="3" t="s">
        <v>66</v>
      </c>
      <c r="D68" s="4">
        <v>35.669999999999995</v>
      </c>
      <c r="E68" s="3">
        <v>436</v>
      </c>
      <c r="F68" s="3">
        <v>331</v>
      </c>
      <c r="G68" s="3">
        <v>74</v>
      </c>
      <c r="I68" s="27">
        <f t="shared" si="0"/>
        <v>347.79339758364029</v>
      </c>
      <c r="J68" s="27">
        <f t="shared" si="1"/>
        <v>16.793397583640285</v>
      </c>
    </row>
    <row r="69" spans="3:10" x14ac:dyDescent="0.25">
      <c r="C69" s="3" t="s">
        <v>67</v>
      </c>
      <c r="D69" s="4">
        <v>38.949999999999996</v>
      </c>
      <c r="E69" s="3">
        <v>394</v>
      </c>
      <c r="F69" s="3">
        <v>296</v>
      </c>
      <c r="G69" s="3">
        <v>83</v>
      </c>
      <c r="I69" s="27">
        <f t="shared" si="0"/>
        <v>311.37915491202978</v>
      </c>
      <c r="J69" s="27">
        <f t="shared" si="1"/>
        <v>15.379154912029776</v>
      </c>
    </row>
    <row r="70" spans="3:10" x14ac:dyDescent="0.25">
      <c r="C70" s="3" t="s">
        <v>68</v>
      </c>
      <c r="D70" s="4">
        <v>38.949999999999996</v>
      </c>
      <c r="E70" s="3">
        <v>412</v>
      </c>
      <c r="F70" s="3">
        <v>350</v>
      </c>
      <c r="G70" s="3">
        <v>82</v>
      </c>
      <c r="I70" s="27">
        <f t="shared" si="0"/>
        <v>326.98525891414857</v>
      </c>
      <c r="J70" s="27">
        <f t="shared" si="1"/>
        <v>-23.014741085851426</v>
      </c>
    </row>
    <row r="71" spans="3:10" x14ac:dyDescent="0.25">
      <c r="C71" s="3" t="s">
        <v>69</v>
      </c>
      <c r="D71" s="4">
        <v>38.949999999999996</v>
      </c>
      <c r="E71" s="3">
        <v>416</v>
      </c>
      <c r="F71" s="3">
        <v>354</v>
      </c>
      <c r="G71" s="3">
        <v>71</v>
      </c>
      <c r="I71" s="27">
        <f t="shared" ref="I71:I134" si="2">$S$10+$S$11*E71</f>
        <v>330.45328202573052</v>
      </c>
      <c r="J71" s="27">
        <f t="shared" ref="J71:J134" si="3">I71-F71</f>
        <v>-23.546717974269484</v>
      </c>
    </row>
    <row r="72" spans="3:10" x14ac:dyDescent="0.25">
      <c r="C72" s="3" t="s">
        <v>70</v>
      </c>
      <c r="D72" s="4">
        <v>37.719999999999992</v>
      </c>
      <c r="E72" s="3">
        <v>419</v>
      </c>
      <c r="F72" s="3">
        <v>356</v>
      </c>
      <c r="G72" s="3">
        <v>67</v>
      </c>
      <c r="I72" s="27">
        <f t="shared" si="2"/>
        <v>333.05429935941697</v>
      </c>
      <c r="J72" s="27">
        <f t="shared" si="3"/>
        <v>-22.945700640583027</v>
      </c>
    </row>
    <row r="73" spans="3:10" x14ac:dyDescent="0.25">
      <c r="C73" s="3" t="s">
        <v>71</v>
      </c>
      <c r="D73" s="4">
        <v>39.769999999999996</v>
      </c>
      <c r="E73" s="3">
        <v>429</v>
      </c>
      <c r="F73" s="3">
        <v>326</v>
      </c>
      <c r="G73" s="3">
        <v>99</v>
      </c>
      <c r="I73" s="27">
        <f t="shared" si="2"/>
        <v>341.72435713837189</v>
      </c>
      <c r="J73" s="27">
        <f t="shared" si="3"/>
        <v>15.724357138371886</v>
      </c>
    </row>
    <row r="74" spans="3:10" x14ac:dyDescent="0.25">
      <c r="C74" s="3" t="s">
        <v>72</v>
      </c>
      <c r="D74" s="4">
        <v>40.589999999999996</v>
      </c>
      <c r="E74" s="3">
        <v>409</v>
      </c>
      <c r="F74" s="3">
        <v>319</v>
      </c>
      <c r="G74" s="3">
        <v>78</v>
      </c>
      <c r="I74" s="27">
        <f t="shared" si="2"/>
        <v>324.38424158046212</v>
      </c>
      <c r="J74" s="27">
        <f t="shared" si="3"/>
        <v>5.3842415804621169</v>
      </c>
    </row>
    <row r="75" spans="3:10" x14ac:dyDescent="0.25">
      <c r="C75" s="3" t="s">
        <v>73</v>
      </c>
      <c r="D75" s="4">
        <v>35.26</v>
      </c>
      <c r="E75" s="3">
        <v>415</v>
      </c>
      <c r="F75" s="3">
        <v>336</v>
      </c>
      <c r="G75" s="3">
        <v>66</v>
      </c>
      <c r="I75" s="27">
        <f t="shared" si="2"/>
        <v>329.58627624783503</v>
      </c>
      <c r="J75" s="27">
        <f t="shared" si="3"/>
        <v>-6.4137237521649695</v>
      </c>
    </row>
    <row r="76" spans="3:10" x14ac:dyDescent="0.25">
      <c r="C76" s="3" t="s">
        <v>74</v>
      </c>
      <c r="D76" s="4">
        <v>34.849999999999994</v>
      </c>
      <c r="E76" s="3">
        <v>437</v>
      </c>
      <c r="F76" s="3">
        <v>336</v>
      </c>
      <c r="G76" s="3">
        <v>92</v>
      </c>
      <c r="I76" s="27">
        <f t="shared" si="2"/>
        <v>348.66040336153577</v>
      </c>
      <c r="J76" s="27">
        <f t="shared" si="3"/>
        <v>12.660403361535771</v>
      </c>
    </row>
    <row r="77" spans="3:10" x14ac:dyDescent="0.25">
      <c r="C77" s="3" t="s">
        <v>75</v>
      </c>
      <c r="D77" s="4">
        <v>40.589999999999996</v>
      </c>
      <c r="E77" s="3">
        <v>417</v>
      </c>
      <c r="F77" s="3">
        <v>317</v>
      </c>
      <c r="G77" s="3">
        <v>63</v>
      </c>
      <c r="I77" s="27">
        <f t="shared" si="2"/>
        <v>331.320287803626</v>
      </c>
      <c r="J77" s="27">
        <f t="shared" si="3"/>
        <v>14.320287803626002</v>
      </c>
    </row>
    <row r="78" spans="3:10" x14ac:dyDescent="0.25">
      <c r="C78" s="3" t="s">
        <v>76</v>
      </c>
      <c r="D78" s="4">
        <v>39.359999999999992</v>
      </c>
      <c r="E78" s="3">
        <v>441</v>
      </c>
      <c r="F78" s="3">
        <v>353</v>
      </c>
      <c r="G78" s="3">
        <v>88</v>
      </c>
      <c r="I78" s="27">
        <f t="shared" si="2"/>
        <v>352.12842647311771</v>
      </c>
      <c r="J78" s="27">
        <f t="shared" si="3"/>
        <v>-0.87157352688228684</v>
      </c>
    </row>
    <row r="79" spans="3:10" x14ac:dyDescent="0.25">
      <c r="C79" s="3" t="s">
        <v>77</v>
      </c>
      <c r="D79" s="4">
        <v>34.849999999999994</v>
      </c>
      <c r="E79" s="3">
        <v>421</v>
      </c>
      <c r="F79" s="3">
        <v>320</v>
      </c>
      <c r="G79" s="3">
        <v>101</v>
      </c>
      <c r="I79" s="27">
        <f t="shared" si="2"/>
        <v>334.78831091520794</v>
      </c>
      <c r="J79" s="27">
        <f t="shared" si="3"/>
        <v>14.788310915207944</v>
      </c>
    </row>
    <row r="80" spans="3:10" x14ac:dyDescent="0.25">
      <c r="C80" s="3" t="s">
        <v>78</v>
      </c>
      <c r="D80" s="4">
        <v>33.619999999999997</v>
      </c>
      <c r="E80" s="3">
        <v>436</v>
      </c>
      <c r="F80" s="3">
        <v>331</v>
      </c>
      <c r="G80" s="3">
        <v>74</v>
      </c>
      <c r="I80" s="27">
        <f t="shared" si="2"/>
        <v>347.79339758364029</v>
      </c>
      <c r="J80" s="27">
        <f t="shared" si="3"/>
        <v>16.793397583640285</v>
      </c>
    </row>
    <row r="81" spans="3:10" x14ac:dyDescent="0.25">
      <c r="C81" s="3" t="s">
        <v>79</v>
      </c>
      <c r="D81" s="4">
        <v>38.130000000000003</v>
      </c>
      <c r="E81" s="3">
        <v>447</v>
      </c>
      <c r="F81" s="3">
        <v>362</v>
      </c>
      <c r="G81" s="3">
        <v>103</v>
      </c>
      <c r="I81" s="27">
        <f t="shared" si="2"/>
        <v>357.33046114049068</v>
      </c>
      <c r="J81" s="27">
        <f t="shared" si="3"/>
        <v>-4.6695388595093164</v>
      </c>
    </row>
    <row r="82" spans="3:10" x14ac:dyDescent="0.25">
      <c r="C82" s="3" t="s">
        <v>80</v>
      </c>
      <c r="D82" s="4">
        <v>37.309999999999995</v>
      </c>
      <c r="E82" s="3">
        <v>416</v>
      </c>
      <c r="F82" s="3">
        <v>312</v>
      </c>
      <c r="G82" s="3">
        <v>71</v>
      </c>
      <c r="I82" s="27">
        <f t="shared" si="2"/>
        <v>330.45328202573052</v>
      </c>
      <c r="J82" s="27">
        <f t="shared" si="3"/>
        <v>18.453282025730516</v>
      </c>
    </row>
    <row r="83" spans="3:10" x14ac:dyDescent="0.25">
      <c r="C83" s="3" t="s">
        <v>81</v>
      </c>
      <c r="D83" s="4">
        <v>41</v>
      </c>
      <c r="E83" s="3">
        <v>415</v>
      </c>
      <c r="F83" s="3">
        <v>336</v>
      </c>
      <c r="G83" s="3">
        <v>62</v>
      </c>
      <c r="I83" s="27">
        <f t="shared" si="2"/>
        <v>329.58627624783503</v>
      </c>
      <c r="J83" s="27">
        <f t="shared" si="3"/>
        <v>-6.4137237521649695</v>
      </c>
    </row>
    <row r="84" spans="3:10" x14ac:dyDescent="0.25">
      <c r="C84" s="3" t="s">
        <v>82</v>
      </c>
      <c r="D84" s="4">
        <v>36.489999999999995</v>
      </c>
      <c r="E84" s="3">
        <v>447</v>
      </c>
      <c r="F84" s="3">
        <v>371</v>
      </c>
      <c r="G84" s="3">
        <v>72</v>
      </c>
      <c r="I84" s="27">
        <f t="shared" si="2"/>
        <v>357.33046114049068</v>
      </c>
      <c r="J84" s="27">
        <f t="shared" si="3"/>
        <v>-13.669538859509316</v>
      </c>
    </row>
    <row r="85" spans="3:10" x14ac:dyDescent="0.25">
      <c r="C85" s="3" t="s">
        <v>83</v>
      </c>
      <c r="D85" s="4">
        <v>36.9</v>
      </c>
      <c r="E85" s="3">
        <v>459</v>
      </c>
      <c r="F85" s="3">
        <v>367</v>
      </c>
      <c r="G85" s="3">
        <v>78</v>
      </c>
      <c r="I85" s="27">
        <f t="shared" si="2"/>
        <v>367.73453047523651</v>
      </c>
      <c r="J85" s="27">
        <f t="shared" si="3"/>
        <v>0.73453047523651094</v>
      </c>
    </row>
    <row r="86" spans="3:10" x14ac:dyDescent="0.25">
      <c r="C86" s="3" t="s">
        <v>84</v>
      </c>
      <c r="D86" s="4">
        <v>38.949999999999996</v>
      </c>
      <c r="E86" s="3">
        <v>425</v>
      </c>
      <c r="F86" s="3">
        <v>332</v>
      </c>
      <c r="G86" s="3">
        <v>77</v>
      </c>
      <c r="I86" s="27">
        <f t="shared" si="2"/>
        <v>338.25633402678989</v>
      </c>
      <c r="J86" s="27">
        <f t="shared" si="3"/>
        <v>6.2563340267898866</v>
      </c>
    </row>
    <row r="87" spans="3:10" x14ac:dyDescent="0.25">
      <c r="C87" s="3" t="s">
        <v>85</v>
      </c>
      <c r="D87" s="4">
        <v>38.130000000000003</v>
      </c>
      <c r="E87" s="3">
        <v>432</v>
      </c>
      <c r="F87" s="3">
        <v>328</v>
      </c>
      <c r="G87" s="3">
        <v>86</v>
      </c>
      <c r="I87" s="27">
        <f t="shared" si="2"/>
        <v>344.32537447205834</v>
      </c>
      <c r="J87" s="27">
        <f t="shared" si="3"/>
        <v>16.325374472058343</v>
      </c>
    </row>
    <row r="88" spans="3:10" x14ac:dyDescent="0.25">
      <c r="C88" s="3" t="s">
        <v>86</v>
      </c>
      <c r="D88" s="4">
        <v>33.209999999999994</v>
      </c>
      <c r="E88" s="3">
        <v>437</v>
      </c>
      <c r="F88" s="3">
        <v>354</v>
      </c>
      <c r="G88" s="3">
        <v>66</v>
      </c>
      <c r="I88" s="27">
        <f t="shared" si="2"/>
        <v>348.66040336153577</v>
      </c>
      <c r="J88" s="27">
        <f t="shared" si="3"/>
        <v>-5.3395966384642293</v>
      </c>
    </row>
    <row r="89" spans="3:10" x14ac:dyDescent="0.25">
      <c r="C89" s="3" t="s">
        <v>87</v>
      </c>
      <c r="D89" s="4">
        <v>35.26</v>
      </c>
      <c r="E89" s="3">
        <v>423</v>
      </c>
      <c r="F89" s="3">
        <v>338</v>
      </c>
      <c r="G89" s="3">
        <v>93</v>
      </c>
      <c r="I89" s="27">
        <f t="shared" si="2"/>
        <v>336.52232247099892</v>
      </c>
      <c r="J89" s="27">
        <f t="shared" si="3"/>
        <v>-1.4776775290010846</v>
      </c>
    </row>
    <row r="90" spans="3:10" x14ac:dyDescent="0.25">
      <c r="C90" s="3" t="s">
        <v>88</v>
      </c>
      <c r="D90" s="4">
        <v>34.44</v>
      </c>
      <c r="E90" s="3">
        <v>459</v>
      </c>
      <c r="F90" s="3">
        <v>349</v>
      </c>
      <c r="G90" s="3">
        <v>110</v>
      </c>
      <c r="I90" s="27">
        <f t="shared" si="2"/>
        <v>367.73453047523651</v>
      </c>
      <c r="J90" s="27">
        <f t="shared" si="3"/>
        <v>18.734530475236511</v>
      </c>
    </row>
    <row r="91" spans="3:10" x14ac:dyDescent="0.25">
      <c r="C91" s="3" t="s">
        <v>89</v>
      </c>
      <c r="D91" s="4">
        <v>34.44</v>
      </c>
      <c r="E91" s="3">
        <v>473</v>
      </c>
      <c r="F91" s="3">
        <v>355</v>
      </c>
      <c r="G91" s="3">
        <v>95</v>
      </c>
      <c r="I91" s="27">
        <f t="shared" si="2"/>
        <v>379.87261136577337</v>
      </c>
      <c r="J91" s="27">
        <f t="shared" si="3"/>
        <v>24.872611365773366</v>
      </c>
    </row>
    <row r="92" spans="3:10" x14ac:dyDescent="0.25">
      <c r="C92" s="3" t="s">
        <v>90</v>
      </c>
      <c r="D92" s="4">
        <v>37.719999999999992</v>
      </c>
      <c r="E92" s="3">
        <v>437</v>
      </c>
      <c r="F92" s="3">
        <v>341</v>
      </c>
      <c r="G92" s="3">
        <v>96</v>
      </c>
      <c r="I92" s="27">
        <f t="shared" si="2"/>
        <v>348.66040336153577</v>
      </c>
      <c r="J92" s="27">
        <f t="shared" si="3"/>
        <v>7.6604033615357707</v>
      </c>
    </row>
    <row r="93" spans="3:10" x14ac:dyDescent="0.25">
      <c r="C93" s="3" t="s">
        <v>91</v>
      </c>
      <c r="D93" s="4">
        <v>38.54</v>
      </c>
      <c r="E93" s="3">
        <v>413</v>
      </c>
      <c r="F93" s="3">
        <v>326</v>
      </c>
      <c r="G93" s="3">
        <v>78</v>
      </c>
      <c r="I93" s="27">
        <f t="shared" si="2"/>
        <v>327.85226469204406</v>
      </c>
      <c r="J93" s="27">
        <f t="shared" si="3"/>
        <v>1.8522646920440593</v>
      </c>
    </row>
    <row r="94" spans="3:10" x14ac:dyDescent="0.25">
      <c r="C94" s="3" t="s">
        <v>92</v>
      </c>
      <c r="D94" s="4">
        <v>39.359999999999992</v>
      </c>
      <c r="E94" s="3">
        <v>441</v>
      </c>
      <c r="F94" s="3">
        <v>353</v>
      </c>
      <c r="G94" s="3">
        <v>66</v>
      </c>
      <c r="I94" s="27">
        <f t="shared" si="2"/>
        <v>352.12842647311771</v>
      </c>
      <c r="J94" s="27">
        <f t="shared" si="3"/>
        <v>-0.87157352688228684</v>
      </c>
    </row>
    <row r="95" spans="3:10" x14ac:dyDescent="0.25">
      <c r="C95" s="3" t="s">
        <v>93</v>
      </c>
      <c r="D95" s="4">
        <v>36.9</v>
      </c>
      <c r="E95" s="3">
        <v>414</v>
      </c>
      <c r="F95" s="3">
        <v>323</v>
      </c>
      <c r="G95" s="3">
        <v>79</v>
      </c>
      <c r="I95" s="27">
        <f t="shared" si="2"/>
        <v>328.71927046993954</v>
      </c>
      <c r="J95" s="27">
        <f t="shared" si="3"/>
        <v>5.7192704699395449</v>
      </c>
    </row>
    <row r="96" spans="3:10" x14ac:dyDescent="0.25">
      <c r="C96" s="3" t="s">
        <v>94</v>
      </c>
      <c r="D96" s="4">
        <v>34.44</v>
      </c>
      <c r="E96" s="3">
        <v>455</v>
      </c>
      <c r="F96" s="3">
        <v>382</v>
      </c>
      <c r="G96" s="3">
        <v>73</v>
      </c>
      <c r="I96" s="27">
        <f t="shared" si="2"/>
        <v>364.26650736365457</v>
      </c>
      <c r="J96" s="27">
        <f t="shared" si="3"/>
        <v>-17.733492636345431</v>
      </c>
    </row>
    <row r="97" spans="3:10" x14ac:dyDescent="0.25">
      <c r="C97" s="3" t="s">
        <v>95</v>
      </c>
      <c r="D97" s="4">
        <v>35.669999999999995</v>
      </c>
      <c r="E97" s="3">
        <v>423</v>
      </c>
      <c r="F97" s="3">
        <v>343</v>
      </c>
      <c r="G97" s="3">
        <v>72</v>
      </c>
      <c r="I97" s="27">
        <f t="shared" si="2"/>
        <v>336.52232247099892</v>
      </c>
      <c r="J97" s="27">
        <f t="shared" si="3"/>
        <v>-6.4776775290010846</v>
      </c>
    </row>
    <row r="98" spans="3:10" x14ac:dyDescent="0.25">
      <c r="C98" s="3" t="s">
        <v>96</v>
      </c>
      <c r="D98" s="4">
        <v>35.669999999999995</v>
      </c>
      <c r="E98" s="3">
        <v>419</v>
      </c>
      <c r="F98" s="3">
        <v>335</v>
      </c>
      <c r="G98" s="3">
        <v>80</v>
      </c>
      <c r="I98" s="27">
        <f t="shared" si="2"/>
        <v>333.05429935941697</v>
      </c>
      <c r="J98" s="27">
        <f t="shared" si="3"/>
        <v>-1.9457006405830271</v>
      </c>
    </row>
    <row r="99" spans="3:10" x14ac:dyDescent="0.25">
      <c r="C99" s="3" t="s">
        <v>97</v>
      </c>
      <c r="D99" s="4">
        <v>37.719999999999992</v>
      </c>
      <c r="E99" s="3">
        <v>408</v>
      </c>
      <c r="F99" s="3">
        <v>339</v>
      </c>
      <c r="G99" s="3">
        <v>73</v>
      </c>
      <c r="I99" s="27">
        <f t="shared" si="2"/>
        <v>323.51723580256663</v>
      </c>
      <c r="J99" s="27">
        <f t="shared" si="3"/>
        <v>-15.482764197433369</v>
      </c>
    </row>
    <row r="100" spans="3:10" x14ac:dyDescent="0.25">
      <c r="C100" s="3" t="s">
        <v>98</v>
      </c>
      <c r="D100" s="4">
        <v>40.589999999999996</v>
      </c>
      <c r="E100" s="3">
        <v>398</v>
      </c>
      <c r="F100" s="3">
        <v>338</v>
      </c>
      <c r="G100" s="3">
        <v>72</v>
      </c>
      <c r="I100" s="27">
        <f t="shared" si="2"/>
        <v>314.84717802361172</v>
      </c>
      <c r="J100" s="27">
        <f t="shared" si="3"/>
        <v>-23.152821976388282</v>
      </c>
    </row>
    <row r="101" spans="3:10" x14ac:dyDescent="0.25">
      <c r="C101" s="3" t="s">
        <v>99</v>
      </c>
      <c r="D101" s="4">
        <v>34.849999999999994</v>
      </c>
      <c r="E101" s="3">
        <v>421</v>
      </c>
      <c r="F101" s="3">
        <v>349</v>
      </c>
      <c r="G101" s="3">
        <v>84</v>
      </c>
      <c r="I101" s="27">
        <f t="shared" si="2"/>
        <v>334.78831091520794</v>
      </c>
      <c r="J101" s="27">
        <f t="shared" si="3"/>
        <v>-14.211689084792056</v>
      </c>
    </row>
    <row r="102" spans="3:10" x14ac:dyDescent="0.25">
      <c r="C102" s="3" t="s">
        <v>100</v>
      </c>
      <c r="D102" s="4">
        <v>36.489999999999995</v>
      </c>
      <c r="E102" s="3">
        <v>451</v>
      </c>
      <c r="F102" s="3">
        <v>379</v>
      </c>
      <c r="G102" s="3">
        <v>108</v>
      </c>
      <c r="I102" s="27">
        <f t="shared" si="2"/>
        <v>360.79848425207263</v>
      </c>
      <c r="J102" s="27">
        <f t="shared" si="3"/>
        <v>-18.201515747927374</v>
      </c>
    </row>
    <row r="103" spans="3:10" x14ac:dyDescent="0.25">
      <c r="C103" s="3" t="s">
        <v>101</v>
      </c>
      <c r="D103" s="4">
        <v>37.719999999999992</v>
      </c>
      <c r="E103" s="3">
        <v>424</v>
      </c>
      <c r="F103" s="3">
        <v>331</v>
      </c>
      <c r="G103" s="3">
        <v>68</v>
      </c>
      <c r="I103" s="27">
        <f t="shared" si="2"/>
        <v>337.3893282488944</v>
      </c>
      <c r="J103" s="27">
        <f t="shared" si="3"/>
        <v>6.389328248894401</v>
      </c>
    </row>
    <row r="104" spans="3:10" x14ac:dyDescent="0.25">
      <c r="C104" s="3" t="s">
        <v>102</v>
      </c>
      <c r="D104" s="4">
        <v>38.54</v>
      </c>
      <c r="E104" s="3">
        <v>410</v>
      </c>
      <c r="F104" s="3">
        <v>328</v>
      </c>
      <c r="G104" s="3">
        <v>82</v>
      </c>
      <c r="I104" s="27">
        <f t="shared" si="2"/>
        <v>325.2512473583576</v>
      </c>
      <c r="J104" s="27">
        <f t="shared" si="3"/>
        <v>-2.7487526416423975</v>
      </c>
    </row>
    <row r="105" spans="3:10" x14ac:dyDescent="0.25">
      <c r="C105" s="3" t="s">
        <v>103</v>
      </c>
      <c r="D105" s="4">
        <v>32.799999999999997</v>
      </c>
      <c r="E105" s="3">
        <v>450</v>
      </c>
      <c r="F105" s="3">
        <v>342</v>
      </c>
      <c r="G105" s="3">
        <v>72</v>
      </c>
      <c r="I105" s="27">
        <f t="shared" si="2"/>
        <v>359.93147847417714</v>
      </c>
      <c r="J105" s="27">
        <f t="shared" si="3"/>
        <v>17.93147847417714</v>
      </c>
    </row>
    <row r="106" spans="3:10" x14ac:dyDescent="0.25">
      <c r="C106" s="3" t="s">
        <v>104</v>
      </c>
      <c r="D106" s="4">
        <v>40.589999999999996</v>
      </c>
      <c r="E106" s="3">
        <v>415</v>
      </c>
      <c r="F106" s="3">
        <v>349</v>
      </c>
      <c r="G106" s="3">
        <v>104</v>
      </c>
      <c r="I106" s="27">
        <f t="shared" si="2"/>
        <v>329.58627624783503</v>
      </c>
      <c r="J106" s="27">
        <f t="shared" si="3"/>
        <v>-19.413723752164969</v>
      </c>
    </row>
    <row r="107" spans="3:10" x14ac:dyDescent="0.25">
      <c r="C107" s="3" t="s">
        <v>105</v>
      </c>
      <c r="D107" s="4">
        <v>34.44</v>
      </c>
      <c r="E107" s="3">
        <v>460</v>
      </c>
      <c r="F107" s="3">
        <v>363</v>
      </c>
      <c r="G107" s="3">
        <v>97</v>
      </c>
      <c r="I107" s="27">
        <f t="shared" si="2"/>
        <v>368.601536253132</v>
      </c>
      <c r="J107" s="27">
        <f t="shared" si="3"/>
        <v>5.6015362531319965</v>
      </c>
    </row>
    <row r="108" spans="3:10" x14ac:dyDescent="0.25">
      <c r="C108" s="3" t="s">
        <v>106</v>
      </c>
      <c r="D108" s="4">
        <v>34.849999999999994</v>
      </c>
      <c r="E108" s="3">
        <v>464</v>
      </c>
      <c r="F108" s="3">
        <v>390</v>
      </c>
      <c r="G108" s="3">
        <v>97</v>
      </c>
      <c r="I108" s="27">
        <f t="shared" si="2"/>
        <v>372.06955936471394</v>
      </c>
      <c r="J108" s="27">
        <f t="shared" si="3"/>
        <v>-17.930440635286061</v>
      </c>
    </row>
    <row r="109" spans="3:10" x14ac:dyDescent="0.25">
      <c r="C109" s="3" t="s">
        <v>107</v>
      </c>
      <c r="D109" s="4">
        <v>36.489999999999995</v>
      </c>
      <c r="E109" s="3">
        <v>439</v>
      </c>
      <c r="F109" s="3">
        <v>364</v>
      </c>
      <c r="G109" s="3">
        <v>97</v>
      </c>
      <c r="I109" s="27">
        <f t="shared" si="2"/>
        <v>350.39441491732674</v>
      </c>
      <c r="J109" s="27">
        <f t="shared" si="3"/>
        <v>-13.605585082673258</v>
      </c>
    </row>
    <row r="110" spans="3:10" x14ac:dyDescent="0.25">
      <c r="C110" s="3" t="s">
        <v>108</v>
      </c>
      <c r="D110" s="4">
        <v>37.309999999999995</v>
      </c>
      <c r="E110" s="3">
        <v>437</v>
      </c>
      <c r="F110" s="3">
        <v>371</v>
      </c>
      <c r="G110" s="3">
        <v>74</v>
      </c>
      <c r="I110" s="27">
        <f t="shared" si="2"/>
        <v>348.66040336153577</v>
      </c>
      <c r="J110" s="27">
        <f t="shared" si="3"/>
        <v>-22.339596638464229</v>
      </c>
    </row>
    <row r="111" spans="3:10" x14ac:dyDescent="0.25">
      <c r="C111" s="3" t="s">
        <v>109</v>
      </c>
      <c r="D111" s="4">
        <v>34.03</v>
      </c>
      <c r="E111" s="3">
        <v>459</v>
      </c>
      <c r="F111" s="3">
        <v>390</v>
      </c>
      <c r="G111" s="3">
        <v>101</v>
      </c>
      <c r="I111" s="27">
        <f t="shared" si="2"/>
        <v>367.73453047523651</v>
      </c>
      <c r="J111" s="27">
        <f t="shared" si="3"/>
        <v>-22.265469524763489</v>
      </c>
    </row>
    <row r="112" spans="3:10" x14ac:dyDescent="0.25">
      <c r="C112" s="3" t="s">
        <v>110</v>
      </c>
      <c r="D112" s="4">
        <v>40.18</v>
      </c>
      <c r="E112" s="3">
        <v>433</v>
      </c>
      <c r="F112" s="3">
        <v>364</v>
      </c>
      <c r="G112" s="3">
        <v>100</v>
      </c>
      <c r="I112" s="27">
        <f t="shared" si="2"/>
        <v>345.19238024995383</v>
      </c>
      <c r="J112" s="27">
        <f t="shared" si="3"/>
        <v>-18.807619750046172</v>
      </c>
    </row>
    <row r="113" spans="3:10" x14ac:dyDescent="0.25">
      <c r="C113" s="3" t="s">
        <v>111</v>
      </c>
      <c r="D113" s="4">
        <v>34.03</v>
      </c>
      <c r="E113" s="3">
        <v>432</v>
      </c>
      <c r="F113" s="3">
        <v>337</v>
      </c>
      <c r="G113" s="3">
        <v>73</v>
      </c>
      <c r="I113" s="27">
        <f t="shared" si="2"/>
        <v>344.32537447205834</v>
      </c>
      <c r="J113" s="27">
        <f t="shared" si="3"/>
        <v>7.3253744720583427</v>
      </c>
    </row>
    <row r="114" spans="3:10" x14ac:dyDescent="0.25">
      <c r="C114" s="3" t="s">
        <v>112</v>
      </c>
      <c r="D114" s="4">
        <v>37.719999999999992</v>
      </c>
      <c r="E114" s="3">
        <v>431</v>
      </c>
      <c r="F114" s="3">
        <v>353</v>
      </c>
      <c r="G114" s="3">
        <v>86</v>
      </c>
      <c r="I114" s="27">
        <f t="shared" si="2"/>
        <v>343.45836869416286</v>
      </c>
      <c r="J114" s="27">
        <f t="shared" si="3"/>
        <v>-9.5416313058371429</v>
      </c>
    </row>
    <row r="115" spans="3:10" x14ac:dyDescent="0.25">
      <c r="C115" s="3" t="s">
        <v>113</v>
      </c>
      <c r="D115" s="4">
        <v>36.489999999999995</v>
      </c>
      <c r="E115" s="3">
        <v>417</v>
      </c>
      <c r="F115" s="3">
        <v>329</v>
      </c>
      <c r="G115" s="3">
        <v>75</v>
      </c>
      <c r="I115" s="27">
        <f t="shared" si="2"/>
        <v>331.320287803626</v>
      </c>
      <c r="J115" s="27">
        <f t="shared" si="3"/>
        <v>2.3202878036260017</v>
      </c>
    </row>
    <row r="116" spans="3:10" x14ac:dyDescent="0.25">
      <c r="C116" s="3" t="s">
        <v>114</v>
      </c>
      <c r="D116" s="4">
        <v>40.18</v>
      </c>
      <c r="E116" s="3">
        <v>380</v>
      </c>
      <c r="F116" s="3">
        <v>285</v>
      </c>
      <c r="G116" s="3">
        <v>95</v>
      </c>
      <c r="I116" s="27">
        <f t="shared" si="2"/>
        <v>299.24107402149292</v>
      </c>
      <c r="J116" s="27">
        <f t="shared" si="3"/>
        <v>14.241074021492921</v>
      </c>
    </row>
    <row r="117" spans="3:10" x14ac:dyDescent="0.25">
      <c r="C117" s="3" t="s">
        <v>115</v>
      </c>
      <c r="D117" s="4">
        <v>40.589999999999996</v>
      </c>
      <c r="E117" s="3">
        <v>423</v>
      </c>
      <c r="F117" s="3">
        <v>343</v>
      </c>
      <c r="G117" s="3">
        <v>89</v>
      </c>
      <c r="I117" s="27">
        <f t="shared" si="2"/>
        <v>336.52232247099892</v>
      </c>
      <c r="J117" s="27">
        <f t="shared" si="3"/>
        <v>-6.4776775290010846</v>
      </c>
    </row>
    <row r="118" spans="3:10" x14ac:dyDescent="0.25">
      <c r="C118" s="3" t="s">
        <v>116</v>
      </c>
      <c r="D118" s="4">
        <v>35.26</v>
      </c>
      <c r="E118" s="3">
        <v>431</v>
      </c>
      <c r="F118" s="3">
        <v>332</v>
      </c>
      <c r="G118" s="3">
        <v>86</v>
      </c>
      <c r="I118" s="27">
        <f t="shared" si="2"/>
        <v>343.45836869416286</v>
      </c>
      <c r="J118" s="27">
        <f t="shared" si="3"/>
        <v>11.458368694162857</v>
      </c>
    </row>
    <row r="119" spans="3:10" x14ac:dyDescent="0.25">
      <c r="C119" s="3" t="s">
        <v>117</v>
      </c>
      <c r="D119" s="4">
        <v>35.669999999999995</v>
      </c>
      <c r="E119" s="3">
        <v>451</v>
      </c>
      <c r="F119" s="3">
        <v>379</v>
      </c>
      <c r="G119" s="3">
        <v>95</v>
      </c>
      <c r="I119" s="27">
        <f t="shared" si="2"/>
        <v>360.79848425207263</v>
      </c>
      <c r="J119" s="27">
        <f t="shared" si="3"/>
        <v>-18.201515747927374</v>
      </c>
    </row>
    <row r="120" spans="3:10" x14ac:dyDescent="0.25">
      <c r="C120" s="3" t="s">
        <v>118</v>
      </c>
      <c r="D120" s="4">
        <v>33.209999999999994</v>
      </c>
      <c r="E120" s="3">
        <v>474</v>
      </c>
      <c r="F120" s="3">
        <v>360</v>
      </c>
      <c r="G120" s="3">
        <v>119</v>
      </c>
      <c r="I120" s="27">
        <f t="shared" si="2"/>
        <v>380.73961714366885</v>
      </c>
      <c r="J120" s="27">
        <f t="shared" si="3"/>
        <v>20.739617143668852</v>
      </c>
    </row>
    <row r="121" spans="3:10" x14ac:dyDescent="0.25">
      <c r="C121" s="3" t="s">
        <v>119</v>
      </c>
      <c r="D121" s="4">
        <v>38.130000000000003</v>
      </c>
      <c r="E121" s="3">
        <v>413</v>
      </c>
      <c r="F121" s="3">
        <v>330</v>
      </c>
      <c r="G121" s="3">
        <v>66</v>
      </c>
      <c r="I121" s="27">
        <f t="shared" si="2"/>
        <v>327.85226469204406</v>
      </c>
      <c r="J121" s="27">
        <f t="shared" si="3"/>
        <v>-2.1477353079559407</v>
      </c>
    </row>
    <row r="122" spans="3:10" x14ac:dyDescent="0.25">
      <c r="C122" s="3" t="s">
        <v>120</v>
      </c>
      <c r="D122" s="4">
        <v>35.26</v>
      </c>
      <c r="E122" s="3">
        <v>431</v>
      </c>
      <c r="F122" s="3">
        <v>332</v>
      </c>
      <c r="G122" s="3">
        <v>86</v>
      </c>
      <c r="I122" s="27">
        <f t="shared" si="2"/>
        <v>343.45836869416286</v>
      </c>
      <c r="J122" s="27">
        <f t="shared" si="3"/>
        <v>11.458368694162857</v>
      </c>
    </row>
    <row r="123" spans="3:10" x14ac:dyDescent="0.25">
      <c r="C123" s="3" t="s">
        <v>121</v>
      </c>
      <c r="D123" s="4">
        <v>39.359999999999992</v>
      </c>
      <c r="E123" s="3">
        <v>387</v>
      </c>
      <c r="F123" s="3">
        <v>298</v>
      </c>
      <c r="G123" s="3">
        <v>77</v>
      </c>
      <c r="I123" s="27">
        <f t="shared" si="2"/>
        <v>305.31011446676132</v>
      </c>
      <c r="J123" s="27">
        <f t="shared" si="3"/>
        <v>7.3101144667613198</v>
      </c>
    </row>
    <row r="124" spans="3:10" x14ac:dyDescent="0.25">
      <c r="C124" s="3" t="s">
        <v>122</v>
      </c>
      <c r="D124" s="4">
        <v>39.769999999999996</v>
      </c>
      <c r="E124" s="3">
        <v>404</v>
      </c>
      <c r="F124" s="3">
        <v>303</v>
      </c>
      <c r="G124" s="3">
        <v>77</v>
      </c>
      <c r="I124" s="27">
        <f t="shared" si="2"/>
        <v>320.04921269098463</v>
      </c>
      <c r="J124" s="27">
        <f t="shared" si="3"/>
        <v>17.049212690984632</v>
      </c>
    </row>
    <row r="125" spans="3:10" x14ac:dyDescent="0.25">
      <c r="C125" s="3" t="s">
        <v>123</v>
      </c>
      <c r="D125" s="4">
        <v>40.18</v>
      </c>
      <c r="E125" s="3">
        <v>424</v>
      </c>
      <c r="F125" s="3">
        <v>326</v>
      </c>
      <c r="G125" s="3">
        <v>89</v>
      </c>
      <c r="I125" s="27">
        <f t="shared" si="2"/>
        <v>337.3893282488944</v>
      </c>
      <c r="J125" s="27">
        <f t="shared" si="3"/>
        <v>11.389328248894401</v>
      </c>
    </row>
    <row r="126" spans="3:10" x14ac:dyDescent="0.25">
      <c r="C126" s="3" t="s">
        <v>124</v>
      </c>
      <c r="D126" s="4">
        <v>38.54</v>
      </c>
      <c r="E126" s="3">
        <v>391</v>
      </c>
      <c r="F126" s="3">
        <v>305</v>
      </c>
      <c r="G126" s="3">
        <v>70</v>
      </c>
      <c r="I126" s="27">
        <f t="shared" si="2"/>
        <v>308.77813757834332</v>
      </c>
      <c r="J126" s="27">
        <f t="shared" si="3"/>
        <v>3.7781375783433191</v>
      </c>
    </row>
    <row r="127" spans="3:10" x14ac:dyDescent="0.25">
      <c r="C127" s="3" t="s">
        <v>125</v>
      </c>
      <c r="D127" s="4">
        <v>38.54</v>
      </c>
      <c r="E127" s="3">
        <v>446</v>
      </c>
      <c r="F127" s="3">
        <v>348</v>
      </c>
      <c r="G127" s="3">
        <v>98</v>
      </c>
      <c r="I127" s="27">
        <f t="shared" si="2"/>
        <v>356.4634553625952</v>
      </c>
      <c r="J127" s="27">
        <f t="shared" si="3"/>
        <v>8.463455362595198</v>
      </c>
    </row>
    <row r="128" spans="3:10" x14ac:dyDescent="0.25">
      <c r="C128" s="3" t="s">
        <v>126</v>
      </c>
      <c r="D128" s="4">
        <v>40.589999999999996</v>
      </c>
      <c r="E128" s="3">
        <v>422</v>
      </c>
      <c r="F128" s="3">
        <v>333</v>
      </c>
      <c r="G128" s="3">
        <v>72</v>
      </c>
      <c r="I128" s="27">
        <f t="shared" si="2"/>
        <v>335.65531669310343</v>
      </c>
      <c r="J128" s="27">
        <f t="shared" si="3"/>
        <v>2.6553166931034298</v>
      </c>
    </row>
    <row r="129" spans="3:10" x14ac:dyDescent="0.25">
      <c r="C129" s="3" t="s">
        <v>127</v>
      </c>
      <c r="D129" s="4">
        <v>41</v>
      </c>
      <c r="E129" s="3">
        <v>415</v>
      </c>
      <c r="F129" s="3">
        <v>315</v>
      </c>
      <c r="G129" s="3">
        <v>104</v>
      </c>
      <c r="I129" s="27">
        <f t="shared" si="2"/>
        <v>329.58627624783503</v>
      </c>
      <c r="J129" s="27">
        <f t="shared" si="3"/>
        <v>14.586276247835031</v>
      </c>
    </row>
    <row r="130" spans="3:10" x14ac:dyDescent="0.25">
      <c r="C130" s="3" t="s">
        <v>128</v>
      </c>
      <c r="D130" s="4">
        <v>40.589999999999996</v>
      </c>
      <c r="E130" s="3">
        <v>422</v>
      </c>
      <c r="F130" s="3">
        <v>346</v>
      </c>
      <c r="G130" s="3">
        <v>89</v>
      </c>
      <c r="I130" s="27">
        <f t="shared" si="2"/>
        <v>335.65531669310343</v>
      </c>
      <c r="J130" s="27">
        <f t="shared" si="3"/>
        <v>-10.34468330689657</v>
      </c>
    </row>
    <row r="131" spans="3:10" x14ac:dyDescent="0.25">
      <c r="C131" s="3" t="s">
        <v>129</v>
      </c>
      <c r="D131" s="4">
        <v>34.03</v>
      </c>
      <c r="E131" s="3">
        <v>460</v>
      </c>
      <c r="F131" s="3">
        <v>345</v>
      </c>
      <c r="G131" s="3">
        <v>97</v>
      </c>
      <c r="I131" s="27">
        <f t="shared" si="2"/>
        <v>368.601536253132</v>
      </c>
      <c r="J131" s="27">
        <f t="shared" si="3"/>
        <v>23.601536253131997</v>
      </c>
    </row>
    <row r="132" spans="3:10" x14ac:dyDescent="0.25">
      <c r="C132" s="3" t="s">
        <v>130</v>
      </c>
      <c r="D132" s="4">
        <v>37.309999999999995</v>
      </c>
      <c r="E132" s="3">
        <v>444</v>
      </c>
      <c r="F132" s="3">
        <v>373</v>
      </c>
      <c r="G132" s="3">
        <v>67</v>
      </c>
      <c r="I132" s="27">
        <f t="shared" si="2"/>
        <v>354.72944380680417</v>
      </c>
      <c r="J132" s="27">
        <f t="shared" si="3"/>
        <v>-18.27055619319583</v>
      </c>
    </row>
    <row r="133" spans="3:10" x14ac:dyDescent="0.25">
      <c r="C133" s="3" t="s">
        <v>131</v>
      </c>
      <c r="D133" s="4">
        <v>34.03</v>
      </c>
      <c r="E133" s="3">
        <v>434</v>
      </c>
      <c r="F133" s="3">
        <v>356</v>
      </c>
      <c r="G133" s="3">
        <v>87</v>
      </c>
      <c r="I133" s="27">
        <f t="shared" si="2"/>
        <v>346.05938602784931</v>
      </c>
      <c r="J133" s="27">
        <f t="shared" si="3"/>
        <v>-9.9406139721506861</v>
      </c>
    </row>
    <row r="134" spans="3:10" x14ac:dyDescent="0.25">
      <c r="C134" s="3" t="s">
        <v>132</v>
      </c>
      <c r="D134" s="4">
        <v>33.619999999999997</v>
      </c>
      <c r="E134" s="3">
        <v>430</v>
      </c>
      <c r="F134" s="3">
        <v>344</v>
      </c>
      <c r="G134" s="3">
        <v>95</v>
      </c>
      <c r="I134" s="27">
        <f t="shared" si="2"/>
        <v>342.59136291626737</v>
      </c>
      <c r="J134" s="27">
        <f t="shared" si="3"/>
        <v>-1.4086370837326285</v>
      </c>
    </row>
    <row r="135" spans="3:10" x14ac:dyDescent="0.25">
      <c r="C135" s="3" t="s">
        <v>133</v>
      </c>
      <c r="D135" s="4">
        <v>36.9</v>
      </c>
      <c r="E135" s="3">
        <v>411</v>
      </c>
      <c r="F135" s="3">
        <v>316</v>
      </c>
      <c r="G135" s="3">
        <v>62</v>
      </c>
      <c r="I135" s="27">
        <f t="shared" ref="I135:I191" si="4">$S$10+$S$11*E135</f>
        <v>326.11825313625309</v>
      </c>
      <c r="J135" s="27">
        <f t="shared" ref="J135:J191" si="5">I135-F135</f>
        <v>10.118253136253088</v>
      </c>
    </row>
    <row r="136" spans="3:10" x14ac:dyDescent="0.25">
      <c r="C136" s="3" t="s">
        <v>134</v>
      </c>
      <c r="D136" s="4">
        <v>37.309999999999995</v>
      </c>
      <c r="E136" s="3">
        <v>436</v>
      </c>
      <c r="F136" s="3">
        <v>340</v>
      </c>
      <c r="G136" s="3">
        <v>78</v>
      </c>
      <c r="I136" s="27">
        <f t="shared" si="4"/>
        <v>347.79339758364029</v>
      </c>
      <c r="J136" s="27">
        <f t="shared" si="5"/>
        <v>7.7933975836402851</v>
      </c>
    </row>
    <row r="137" spans="3:10" x14ac:dyDescent="0.25">
      <c r="C137" s="3" t="s">
        <v>135</v>
      </c>
      <c r="D137" s="4">
        <v>38.130000000000003</v>
      </c>
      <c r="E137" s="3">
        <v>432</v>
      </c>
      <c r="F137" s="3">
        <v>328</v>
      </c>
      <c r="G137" s="3">
        <v>91</v>
      </c>
      <c r="I137" s="27">
        <f t="shared" si="4"/>
        <v>344.32537447205834</v>
      </c>
      <c r="J137" s="27">
        <f t="shared" si="5"/>
        <v>16.325374472058343</v>
      </c>
    </row>
    <row r="138" spans="3:10" x14ac:dyDescent="0.25">
      <c r="C138" s="3" t="s">
        <v>136</v>
      </c>
      <c r="D138" s="4">
        <v>38.54</v>
      </c>
      <c r="E138" s="3">
        <v>430</v>
      </c>
      <c r="F138" s="3">
        <v>323</v>
      </c>
      <c r="G138" s="3">
        <v>90</v>
      </c>
      <c r="I138" s="27">
        <f t="shared" si="4"/>
        <v>342.59136291626737</v>
      </c>
      <c r="J138" s="27">
        <f t="shared" si="5"/>
        <v>19.591362916267371</v>
      </c>
    </row>
    <row r="139" spans="3:10" x14ac:dyDescent="0.25">
      <c r="C139" s="3" t="s">
        <v>137</v>
      </c>
      <c r="D139" s="4">
        <v>40.589999999999996</v>
      </c>
      <c r="E139" s="3">
        <v>425</v>
      </c>
      <c r="F139" s="3">
        <v>327</v>
      </c>
      <c r="G139" s="3">
        <v>98</v>
      </c>
      <c r="I139" s="27">
        <f t="shared" si="4"/>
        <v>338.25633402678989</v>
      </c>
      <c r="J139" s="27">
        <f t="shared" si="5"/>
        <v>11.256334026789887</v>
      </c>
    </row>
    <row r="140" spans="3:10" x14ac:dyDescent="0.25">
      <c r="C140" s="3" t="s">
        <v>138</v>
      </c>
      <c r="D140" s="4">
        <v>38.54</v>
      </c>
      <c r="E140" s="3">
        <v>400</v>
      </c>
      <c r="F140" s="3">
        <v>316</v>
      </c>
      <c r="G140" s="3">
        <v>60</v>
      </c>
      <c r="I140" s="27">
        <f t="shared" si="4"/>
        <v>316.58118957940269</v>
      </c>
      <c r="J140" s="27">
        <f t="shared" si="5"/>
        <v>0.58118957940268956</v>
      </c>
    </row>
    <row r="141" spans="3:10" x14ac:dyDescent="0.25">
      <c r="C141" s="3" t="s">
        <v>139</v>
      </c>
      <c r="D141" s="4">
        <v>36.489999999999995</v>
      </c>
      <c r="E141" s="3">
        <v>448</v>
      </c>
      <c r="F141" s="3">
        <v>358</v>
      </c>
      <c r="G141" s="3">
        <v>103</v>
      </c>
      <c r="I141" s="27">
        <f t="shared" si="4"/>
        <v>358.19746691838617</v>
      </c>
      <c r="J141" s="27">
        <f t="shared" si="5"/>
        <v>0.19746691838616925</v>
      </c>
    </row>
    <row r="142" spans="3:10" x14ac:dyDescent="0.25">
      <c r="C142" s="3" t="s">
        <v>140</v>
      </c>
      <c r="D142" s="4">
        <v>39.359999999999992</v>
      </c>
      <c r="E142" s="3">
        <v>394</v>
      </c>
      <c r="F142" s="3">
        <v>299</v>
      </c>
      <c r="G142" s="3">
        <v>87</v>
      </c>
      <c r="I142" s="27">
        <f t="shared" si="4"/>
        <v>311.37915491202978</v>
      </c>
      <c r="J142" s="27">
        <f t="shared" si="5"/>
        <v>12.379154912029776</v>
      </c>
    </row>
    <row r="143" spans="3:10" x14ac:dyDescent="0.25">
      <c r="C143" s="3" t="s">
        <v>141</v>
      </c>
      <c r="D143" s="4">
        <v>34.03</v>
      </c>
      <c r="E143" s="3">
        <v>434</v>
      </c>
      <c r="F143" s="3">
        <v>352</v>
      </c>
      <c r="G143" s="3">
        <v>109</v>
      </c>
      <c r="I143" s="27">
        <f t="shared" si="4"/>
        <v>346.05938602784931</v>
      </c>
      <c r="J143" s="27">
        <f t="shared" si="5"/>
        <v>-5.9406139721506861</v>
      </c>
    </row>
    <row r="144" spans="3:10" x14ac:dyDescent="0.25">
      <c r="C144" s="3" t="s">
        <v>142</v>
      </c>
      <c r="D144" s="4">
        <v>34.849999999999994</v>
      </c>
      <c r="E144" s="3">
        <v>448</v>
      </c>
      <c r="F144" s="3">
        <v>376</v>
      </c>
      <c r="G144" s="3">
        <v>99</v>
      </c>
      <c r="I144" s="27">
        <f t="shared" si="4"/>
        <v>358.19746691838617</v>
      </c>
      <c r="J144" s="27">
        <f t="shared" si="5"/>
        <v>-17.802533081613831</v>
      </c>
    </row>
    <row r="145" spans="3:10" x14ac:dyDescent="0.25">
      <c r="C145" s="3" t="s">
        <v>143</v>
      </c>
      <c r="D145" s="4">
        <v>41</v>
      </c>
      <c r="E145" s="3">
        <v>392</v>
      </c>
      <c r="F145" s="3">
        <v>321</v>
      </c>
      <c r="G145" s="3">
        <v>98</v>
      </c>
      <c r="I145" s="27">
        <f t="shared" si="4"/>
        <v>309.6451433562388</v>
      </c>
      <c r="J145" s="27">
        <f t="shared" si="5"/>
        <v>-11.354856643761195</v>
      </c>
    </row>
    <row r="146" spans="3:10" x14ac:dyDescent="0.25">
      <c r="C146" s="3" t="s">
        <v>144</v>
      </c>
      <c r="D146" s="4">
        <v>36.489999999999995</v>
      </c>
      <c r="E146" s="3">
        <v>407</v>
      </c>
      <c r="F146" s="3">
        <v>305</v>
      </c>
      <c r="G146" s="3">
        <v>90</v>
      </c>
      <c r="I146" s="27">
        <f t="shared" si="4"/>
        <v>322.65023002467109</v>
      </c>
      <c r="J146" s="27">
        <f t="shared" si="5"/>
        <v>17.650230024671089</v>
      </c>
    </row>
    <row r="147" spans="3:10" x14ac:dyDescent="0.25">
      <c r="C147" s="3" t="s">
        <v>145</v>
      </c>
      <c r="D147" s="4">
        <v>35.26</v>
      </c>
      <c r="E147" s="3">
        <v>453</v>
      </c>
      <c r="F147" s="3">
        <v>371</v>
      </c>
      <c r="G147" s="3">
        <v>91</v>
      </c>
      <c r="I147" s="27">
        <f t="shared" si="4"/>
        <v>362.5324958078636</v>
      </c>
      <c r="J147" s="27">
        <f t="shared" si="5"/>
        <v>-8.4675041921364027</v>
      </c>
    </row>
    <row r="148" spans="3:10" x14ac:dyDescent="0.25">
      <c r="C148" s="3" t="s">
        <v>146</v>
      </c>
      <c r="D148" s="4">
        <v>34.849999999999994</v>
      </c>
      <c r="E148" s="3">
        <v>462</v>
      </c>
      <c r="F148" s="3">
        <v>351</v>
      </c>
      <c r="G148" s="3">
        <v>83</v>
      </c>
      <c r="I148" s="27">
        <f t="shared" si="4"/>
        <v>370.33554780892297</v>
      </c>
      <c r="J148" s="27">
        <f t="shared" si="5"/>
        <v>19.335547808922968</v>
      </c>
    </row>
    <row r="149" spans="3:10" x14ac:dyDescent="0.25">
      <c r="C149" s="3" t="s">
        <v>147</v>
      </c>
      <c r="D149" s="4">
        <v>38.54</v>
      </c>
      <c r="E149" s="3">
        <v>410</v>
      </c>
      <c r="F149" s="3">
        <v>332</v>
      </c>
      <c r="G149" s="3">
        <v>90</v>
      </c>
      <c r="I149" s="27">
        <f t="shared" si="4"/>
        <v>325.2512473583576</v>
      </c>
      <c r="J149" s="27">
        <f t="shared" si="5"/>
        <v>-6.7487526416423975</v>
      </c>
    </row>
    <row r="150" spans="3:10" x14ac:dyDescent="0.25">
      <c r="C150" s="3" t="s">
        <v>148</v>
      </c>
      <c r="D150" s="4">
        <v>34.849999999999994</v>
      </c>
      <c r="E150" s="3">
        <v>468</v>
      </c>
      <c r="F150" s="3">
        <v>365</v>
      </c>
      <c r="G150" s="3">
        <v>108</v>
      </c>
      <c r="I150" s="27">
        <f t="shared" si="4"/>
        <v>375.53758247629594</v>
      </c>
      <c r="J150" s="27">
        <f t="shared" si="5"/>
        <v>10.537582476295938</v>
      </c>
    </row>
    <row r="151" spans="3:10" x14ac:dyDescent="0.25">
      <c r="C151" s="3" t="s">
        <v>149</v>
      </c>
      <c r="D151" s="4">
        <v>36.9</v>
      </c>
      <c r="E151" s="3">
        <v>427</v>
      </c>
      <c r="F151" s="3">
        <v>342</v>
      </c>
      <c r="G151" s="3">
        <v>98</v>
      </c>
      <c r="I151" s="27">
        <f t="shared" si="4"/>
        <v>339.99034558258091</v>
      </c>
      <c r="J151" s="27">
        <f t="shared" si="5"/>
        <v>-2.0096544174190853</v>
      </c>
    </row>
    <row r="152" spans="3:10" x14ac:dyDescent="0.25">
      <c r="C152" s="3" t="s">
        <v>150</v>
      </c>
      <c r="D152" s="4">
        <v>38.130000000000003</v>
      </c>
      <c r="E152" s="3">
        <v>445</v>
      </c>
      <c r="F152" s="3">
        <v>369</v>
      </c>
      <c r="G152" s="3">
        <v>89</v>
      </c>
      <c r="I152" s="27">
        <f t="shared" si="4"/>
        <v>355.59644958469966</v>
      </c>
      <c r="J152" s="27">
        <f t="shared" si="5"/>
        <v>-13.403550415300344</v>
      </c>
    </row>
    <row r="153" spans="3:10" x14ac:dyDescent="0.25">
      <c r="C153" s="3" t="s">
        <v>151</v>
      </c>
      <c r="D153" s="4">
        <v>40.589999999999996</v>
      </c>
      <c r="E153" s="3">
        <v>382</v>
      </c>
      <c r="F153" s="3">
        <v>313</v>
      </c>
      <c r="G153" s="3">
        <v>57</v>
      </c>
      <c r="I153" s="27">
        <f t="shared" si="4"/>
        <v>300.97508557728389</v>
      </c>
      <c r="J153" s="27">
        <f t="shared" si="5"/>
        <v>-12.024914422716108</v>
      </c>
    </row>
    <row r="154" spans="3:10" x14ac:dyDescent="0.25">
      <c r="C154" s="3" t="s">
        <v>152</v>
      </c>
      <c r="D154" s="4">
        <v>38.54</v>
      </c>
      <c r="E154" s="3">
        <v>434</v>
      </c>
      <c r="F154" s="3">
        <v>360</v>
      </c>
      <c r="G154" s="3">
        <v>104</v>
      </c>
      <c r="I154" s="27">
        <f t="shared" si="4"/>
        <v>346.05938602784931</v>
      </c>
      <c r="J154" s="27">
        <f t="shared" si="5"/>
        <v>-13.940613972150686</v>
      </c>
    </row>
    <row r="155" spans="3:10" x14ac:dyDescent="0.25">
      <c r="C155" s="3" t="s">
        <v>153</v>
      </c>
      <c r="D155" s="4">
        <v>38.54</v>
      </c>
      <c r="E155" s="3">
        <v>426</v>
      </c>
      <c r="F155" s="3">
        <v>341</v>
      </c>
      <c r="G155" s="3">
        <v>94</v>
      </c>
      <c r="I155" s="27">
        <f t="shared" si="4"/>
        <v>339.12333980468537</v>
      </c>
      <c r="J155" s="27">
        <f t="shared" si="5"/>
        <v>-1.8766601953146278</v>
      </c>
    </row>
    <row r="156" spans="3:10" x14ac:dyDescent="0.25">
      <c r="C156" s="3" t="s">
        <v>154</v>
      </c>
      <c r="D156" s="4">
        <v>36.08</v>
      </c>
      <c r="E156" s="3">
        <v>448</v>
      </c>
      <c r="F156" s="3">
        <v>381</v>
      </c>
      <c r="G156" s="3">
        <v>76</v>
      </c>
      <c r="I156" s="27">
        <f t="shared" si="4"/>
        <v>358.19746691838617</v>
      </c>
      <c r="J156" s="27">
        <f t="shared" si="5"/>
        <v>-22.802533081613831</v>
      </c>
    </row>
    <row r="157" spans="3:10" x14ac:dyDescent="0.25">
      <c r="C157" s="3" t="s">
        <v>155</v>
      </c>
      <c r="D157" s="4">
        <v>36.9</v>
      </c>
      <c r="E157" s="3">
        <v>403</v>
      </c>
      <c r="F157" s="3">
        <v>334</v>
      </c>
      <c r="G157" s="3">
        <v>64</v>
      </c>
      <c r="I157" s="27">
        <f t="shared" si="4"/>
        <v>319.18220691308915</v>
      </c>
      <c r="J157" s="27">
        <f t="shared" si="5"/>
        <v>-14.817793086910854</v>
      </c>
    </row>
    <row r="158" spans="3:10" x14ac:dyDescent="0.25">
      <c r="C158" s="3" t="s">
        <v>156</v>
      </c>
      <c r="D158" s="4">
        <v>36.9</v>
      </c>
      <c r="E158" s="3">
        <v>413</v>
      </c>
      <c r="F158" s="3">
        <v>322</v>
      </c>
      <c r="G158" s="3">
        <v>87</v>
      </c>
      <c r="I158" s="27">
        <f t="shared" si="4"/>
        <v>327.85226469204406</v>
      </c>
      <c r="J158" s="27">
        <f t="shared" si="5"/>
        <v>5.8522646920440593</v>
      </c>
    </row>
    <row r="159" spans="3:10" x14ac:dyDescent="0.25">
      <c r="C159" s="3" t="s">
        <v>157</v>
      </c>
      <c r="D159" s="4">
        <v>34.44</v>
      </c>
      <c r="E159" s="3">
        <v>420</v>
      </c>
      <c r="F159" s="3">
        <v>353</v>
      </c>
      <c r="G159" s="3">
        <v>101</v>
      </c>
      <c r="I159" s="27">
        <f t="shared" si="4"/>
        <v>333.92130513731246</v>
      </c>
      <c r="J159" s="27">
        <f t="shared" si="5"/>
        <v>-19.078694862687541</v>
      </c>
    </row>
    <row r="160" spans="3:10" x14ac:dyDescent="0.25">
      <c r="C160" s="3" t="s">
        <v>158</v>
      </c>
      <c r="D160" s="4">
        <v>40.18</v>
      </c>
      <c r="E160" s="3">
        <v>404</v>
      </c>
      <c r="F160" s="3">
        <v>311</v>
      </c>
      <c r="G160" s="3">
        <v>73</v>
      </c>
      <c r="I160" s="27">
        <f t="shared" si="4"/>
        <v>320.04921269098463</v>
      </c>
      <c r="J160" s="27">
        <f t="shared" si="5"/>
        <v>9.049212690984632</v>
      </c>
    </row>
    <row r="161" spans="3:10" x14ac:dyDescent="0.25">
      <c r="C161" s="3" t="s">
        <v>159</v>
      </c>
      <c r="D161" s="4">
        <v>33.209999999999994</v>
      </c>
      <c r="E161" s="3">
        <v>483</v>
      </c>
      <c r="F161" s="3">
        <v>362</v>
      </c>
      <c r="G161" s="3">
        <v>106</v>
      </c>
      <c r="I161" s="27">
        <f t="shared" si="4"/>
        <v>388.54266914472822</v>
      </c>
      <c r="J161" s="27">
        <f t="shared" si="5"/>
        <v>26.542669144728222</v>
      </c>
    </row>
    <row r="162" spans="3:10" x14ac:dyDescent="0.25">
      <c r="C162" s="3" t="s">
        <v>160</v>
      </c>
      <c r="D162" s="4">
        <v>37.719999999999992</v>
      </c>
      <c r="E162" s="3">
        <v>454</v>
      </c>
      <c r="F162" s="3">
        <v>363</v>
      </c>
      <c r="G162" s="3">
        <v>114</v>
      </c>
      <c r="I162" s="27">
        <f t="shared" si="4"/>
        <v>363.39950158575908</v>
      </c>
      <c r="J162" s="27">
        <f t="shared" si="5"/>
        <v>0.3995015857590829</v>
      </c>
    </row>
    <row r="163" spans="3:10" x14ac:dyDescent="0.25">
      <c r="C163" s="3" t="s">
        <v>161</v>
      </c>
      <c r="D163" s="4">
        <v>37.309999999999995</v>
      </c>
      <c r="E163" s="3">
        <v>432</v>
      </c>
      <c r="F163" s="3">
        <v>346</v>
      </c>
      <c r="G163" s="3">
        <v>65</v>
      </c>
      <c r="I163" s="27">
        <f t="shared" si="4"/>
        <v>344.32537447205834</v>
      </c>
      <c r="J163" s="27">
        <f t="shared" si="5"/>
        <v>-1.6746255279416573</v>
      </c>
    </row>
    <row r="164" spans="3:10" x14ac:dyDescent="0.25">
      <c r="C164" s="3" t="s">
        <v>162</v>
      </c>
      <c r="D164" s="4">
        <v>41</v>
      </c>
      <c r="E164" s="3">
        <v>386</v>
      </c>
      <c r="F164" s="3">
        <v>293</v>
      </c>
      <c r="G164" s="3">
        <v>97</v>
      </c>
      <c r="I164" s="27">
        <f t="shared" si="4"/>
        <v>304.44310868886583</v>
      </c>
      <c r="J164" s="27">
        <f t="shared" si="5"/>
        <v>11.443108688865834</v>
      </c>
    </row>
    <row r="165" spans="3:10" x14ac:dyDescent="0.25">
      <c r="C165" s="3" t="s">
        <v>163</v>
      </c>
      <c r="D165" s="4">
        <v>36.9</v>
      </c>
      <c r="E165" s="3">
        <v>402</v>
      </c>
      <c r="F165" s="3">
        <v>302</v>
      </c>
      <c r="G165" s="3">
        <v>96</v>
      </c>
      <c r="I165" s="27">
        <f t="shared" si="4"/>
        <v>318.31520113519366</v>
      </c>
      <c r="J165" s="27">
        <f t="shared" si="5"/>
        <v>16.315201135193661</v>
      </c>
    </row>
    <row r="166" spans="3:10" x14ac:dyDescent="0.25">
      <c r="C166" s="3" t="s">
        <v>164</v>
      </c>
      <c r="D166" s="4">
        <v>33.209999999999994</v>
      </c>
      <c r="E166" s="3">
        <v>468</v>
      </c>
      <c r="F166" s="3">
        <v>360</v>
      </c>
      <c r="G166" s="3">
        <v>89</v>
      </c>
      <c r="I166" s="27">
        <f t="shared" si="4"/>
        <v>375.53758247629594</v>
      </c>
      <c r="J166" s="27">
        <f t="shared" si="5"/>
        <v>15.537582476295938</v>
      </c>
    </row>
    <row r="167" spans="3:10" x14ac:dyDescent="0.25">
      <c r="C167" s="3" t="s">
        <v>165</v>
      </c>
      <c r="D167" s="4">
        <v>39.359999999999992</v>
      </c>
      <c r="E167" s="3">
        <v>400</v>
      </c>
      <c r="F167" s="3">
        <v>320</v>
      </c>
      <c r="G167" s="3">
        <v>96</v>
      </c>
      <c r="I167" s="27">
        <f t="shared" si="4"/>
        <v>316.58118957940269</v>
      </c>
      <c r="J167" s="27">
        <f t="shared" si="5"/>
        <v>-3.4188104205973104</v>
      </c>
    </row>
    <row r="168" spans="3:10" x14ac:dyDescent="0.25">
      <c r="C168" s="3" t="s">
        <v>166</v>
      </c>
      <c r="D168" s="4">
        <v>35.669999999999995</v>
      </c>
      <c r="E168" s="3">
        <v>419</v>
      </c>
      <c r="F168" s="3">
        <v>335</v>
      </c>
      <c r="G168" s="3">
        <v>63</v>
      </c>
      <c r="I168" s="27">
        <f t="shared" si="4"/>
        <v>333.05429935941697</v>
      </c>
      <c r="J168" s="27">
        <f t="shared" si="5"/>
        <v>-1.9457006405830271</v>
      </c>
    </row>
    <row r="169" spans="3:10" x14ac:dyDescent="0.25">
      <c r="C169" s="3" t="s">
        <v>167</v>
      </c>
      <c r="D169" s="4">
        <v>36.9</v>
      </c>
      <c r="E169" s="3">
        <v>408</v>
      </c>
      <c r="F169" s="3">
        <v>314</v>
      </c>
      <c r="G169" s="3">
        <v>86</v>
      </c>
      <c r="I169" s="27">
        <f t="shared" si="4"/>
        <v>323.51723580256663</v>
      </c>
      <c r="J169" s="27">
        <f t="shared" si="5"/>
        <v>9.5172358025666313</v>
      </c>
    </row>
    <row r="170" spans="3:10" x14ac:dyDescent="0.25">
      <c r="C170" s="3" t="s">
        <v>168</v>
      </c>
      <c r="D170" s="4">
        <v>35.669999999999995</v>
      </c>
      <c r="E170" s="3">
        <v>452</v>
      </c>
      <c r="F170" s="3">
        <v>366</v>
      </c>
      <c r="G170" s="3">
        <v>90</v>
      </c>
      <c r="I170" s="27">
        <f t="shared" si="4"/>
        <v>361.66549002996811</v>
      </c>
      <c r="J170" s="27">
        <f t="shared" si="5"/>
        <v>-4.3345099700318883</v>
      </c>
    </row>
    <row r="171" spans="3:10" x14ac:dyDescent="0.25">
      <c r="C171" s="3" t="s">
        <v>169</v>
      </c>
      <c r="D171" s="4">
        <v>36.489999999999995</v>
      </c>
      <c r="E171" s="3">
        <v>410</v>
      </c>
      <c r="F171" s="3">
        <v>349</v>
      </c>
      <c r="G171" s="3">
        <v>86</v>
      </c>
      <c r="I171" s="27">
        <f t="shared" si="4"/>
        <v>325.2512473583576</v>
      </c>
      <c r="J171" s="27">
        <f t="shared" si="5"/>
        <v>-23.748752641642398</v>
      </c>
    </row>
    <row r="172" spans="3:10" x14ac:dyDescent="0.25">
      <c r="C172" s="3" t="s">
        <v>170</v>
      </c>
      <c r="D172" s="4">
        <v>39.769999999999996</v>
      </c>
      <c r="E172" s="3">
        <v>395</v>
      </c>
      <c r="F172" s="3">
        <v>332</v>
      </c>
      <c r="G172" s="3">
        <v>59</v>
      </c>
      <c r="I172" s="27">
        <f t="shared" si="4"/>
        <v>312.24616068992526</v>
      </c>
      <c r="J172" s="27">
        <f t="shared" si="5"/>
        <v>-19.753839310074738</v>
      </c>
    </row>
    <row r="173" spans="3:10" x14ac:dyDescent="0.25">
      <c r="C173" s="3" t="s">
        <v>171</v>
      </c>
      <c r="D173" s="4">
        <v>40.589999999999996</v>
      </c>
      <c r="E173" s="3">
        <v>430</v>
      </c>
      <c r="F173" s="3">
        <v>344</v>
      </c>
      <c r="G173" s="3">
        <v>69</v>
      </c>
      <c r="I173" s="27">
        <f t="shared" si="4"/>
        <v>342.59136291626737</v>
      </c>
      <c r="J173" s="27">
        <f t="shared" si="5"/>
        <v>-1.4086370837326285</v>
      </c>
    </row>
    <row r="174" spans="3:10" x14ac:dyDescent="0.25">
      <c r="C174" s="3" t="s">
        <v>172</v>
      </c>
      <c r="D174" s="4">
        <v>39.769999999999996</v>
      </c>
      <c r="E174" s="3">
        <v>388</v>
      </c>
      <c r="F174" s="3">
        <v>318</v>
      </c>
      <c r="G174" s="3">
        <v>74</v>
      </c>
      <c r="I174" s="27">
        <f t="shared" si="4"/>
        <v>306.17712024465681</v>
      </c>
      <c r="J174" s="27">
        <f t="shared" si="5"/>
        <v>-11.822879755343195</v>
      </c>
    </row>
    <row r="175" spans="3:10" x14ac:dyDescent="0.25">
      <c r="C175" s="3" t="s">
        <v>173</v>
      </c>
      <c r="D175" s="4">
        <v>38.130000000000003</v>
      </c>
      <c r="E175" s="3">
        <v>393</v>
      </c>
      <c r="F175" s="3">
        <v>307</v>
      </c>
      <c r="G175" s="3">
        <v>67</v>
      </c>
      <c r="I175" s="27">
        <f t="shared" si="4"/>
        <v>310.51214913413429</v>
      </c>
      <c r="J175" s="27">
        <f t="shared" si="5"/>
        <v>3.5121491341342903</v>
      </c>
    </row>
    <row r="176" spans="3:10" x14ac:dyDescent="0.25">
      <c r="C176" s="3" t="s">
        <v>174</v>
      </c>
      <c r="D176" s="4">
        <v>33.619999999999997</v>
      </c>
      <c r="E176" s="3">
        <v>473</v>
      </c>
      <c r="F176" s="3">
        <v>374</v>
      </c>
      <c r="G176" s="3">
        <v>118</v>
      </c>
      <c r="I176" s="27">
        <f t="shared" si="4"/>
        <v>379.87261136577337</v>
      </c>
      <c r="J176" s="27">
        <f t="shared" si="5"/>
        <v>5.8726113657733663</v>
      </c>
    </row>
    <row r="177" spans="3:10" x14ac:dyDescent="0.25">
      <c r="C177" s="3" t="s">
        <v>175</v>
      </c>
      <c r="D177" s="4">
        <v>36.08</v>
      </c>
      <c r="E177" s="3">
        <v>465</v>
      </c>
      <c r="F177" s="3">
        <v>349</v>
      </c>
      <c r="G177" s="3">
        <v>88</v>
      </c>
      <c r="I177" s="27">
        <f t="shared" si="4"/>
        <v>372.93656514260948</v>
      </c>
      <c r="J177" s="27">
        <f t="shared" si="5"/>
        <v>23.936565142609481</v>
      </c>
    </row>
    <row r="178" spans="3:10" x14ac:dyDescent="0.25">
      <c r="C178" s="3" t="s">
        <v>176</v>
      </c>
      <c r="D178" s="4">
        <v>39.769999999999996</v>
      </c>
      <c r="E178" s="3">
        <v>395</v>
      </c>
      <c r="F178" s="3">
        <v>296</v>
      </c>
      <c r="G178" s="3">
        <v>87</v>
      </c>
      <c r="I178" s="27">
        <f t="shared" si="4"/>
        <v>312.24616068992526</v>
      </c>
      <c r="J178" s="27">
        <f t="shared" si="5"/>
        <v>16.246160689925262</v>
      </c>
    </row>
    <row r="179" spans="3:10" x14ac:dyDescent="0.25">
      <c r="C179" s="3" t="s">
        <v>177</v>
      </c>
      <c r="D179" s="4">
        <v>32.799999999999997</v>
      </c>
      <c r="E179" s="3">
        <v>431</v>
      </c>
      <c r="F179" s="3">
        <v>328</v>
      </c>
      <c r="G179" s="3">
        <v>91</v>
      </c>
      <c r="I179" s="27">
        <f t="shared" si="4"/>
        <v>343.45836869416286</v>
      </c>
      <c r="J179" s="27">
        <f t="shared" si="5"/>
        <v>15.458368694162857</v>
      </c>
    </row>
    <row r="180" spans="3:10" x14ac:dyDescent="0.25">
      <c r="C180" s="3" t="s">
        <v>178</v>
      </c>
      <c r="D180" s="4">
        <v>36.9</v>
      </c>
      <c r="E180" s="3">
        <v>452</v>
      </c>
      <c r="F180" s="3">
        <v>348</v>
      </c>
      <c r="G180" s="3">
        <v>77</v>
      </c>
      <c r="I180" s="27">
        <f t="shared" si="4"/>
        <v>361.66549002996811</v>
      </c>
      <c r="J180" s="27">
        <f t="shared" si="5"/>
        <v>13.665490029968112</v>
      </c>
    </row>
    <row r="181" spans="3:10" x14ac:dyDescent="0.25">
      <c r="C181" s="3" t="s">
        <v>179</v>
      </c>
      <c r="D181" s="4">
        <v>39.359999999999992</v>
      </c>
      <c r="E181" s="3">
        <v>397</v>
      </c>
      <c r="F181" s="3">
        <v>310</v>
      </c>
      <c r="G181" s="3">
        <v>95</v>
      </c>
      <c r="I181" s="27">
        <f t="shared" si="4"/>
        <v>313.98017224571623</v>
      </c>
      <c r="J181" s="27">
        <f t="shared" si="5"/>
        <v>3.9801722457162327</v>
      </c>
    </row>
    <row r="182" spans="3:10" x14ac:dyDescent="0.25">
      <c r="C182" s="3" t="s">
        <v>180</v>
      </c>
      <c r="D182" s="4">
        <v>33.209999999999994</v>
      </c>
      <c r="E182" s="3">
        <v>446</v>
      </c>
      <c r="F182" s="3">
        <v>375</v>
      </c>
      <c r="G182" s="3">
        <v>89</v>
      </c>
      <c r="I182" s="27">
        <f t="shared" si="4"/>
        <v>356.4634553625952</v>
      </c>
      <c r="J182" s="27">
        <f t="shared" si="5"/>
        <v>-18.536544637404802</v>
      </c>
    </row>
    <row r="183" spans="3:10" x14ac:dyDescent="0.25">
      <c r="C183" s="3" t="s">
        <v>181</v>
      </c>
      <c r="D183" s="4">
        <v>38.949999999999996</v>
      </c>
      <c r="E183" s="3">
        <v>408</v>
      </c>
      <c r="F183" s="3">
        <v>326</v>
      </c>
      <c r="G183" s="3">
        <v>61</v>
      </c>
      <c r="I183" s="27">
        <f t="shared" si="4"/>
        <v>323.51723580256663</v>
      </c>
      <c r="J183" s="27">
        <f t="shared" si="5"/>
        <v>-2.4827641974333687</v>
      </c>
    </row>
    <row r="184" spans="3:10" x14ac:dyDescent="0.25">
      <c r="C184" s="3" t="s">
        <v>182</v>
      </c>
      <c r="D184" s="4">
        <v>40.18</v>
      </c>
      <c r="E184" s="3">
        <v>430</v>
      </c>
      <c r="F184" s="3">
        <v>361</v>
      </c>
      <c r="G184" s="3">
        <v>69</v>
      </c>
      <c r="I184" s="27">
        <f t="shared" si="4"/>
        <v>342.59136291626737</v>
      </c>
      <c r="J184" s="27">
        <f t="shared" si="5"/>
        <v>-18.408637083732629</v>
      </c>
    </row>
    <row r="185" spans="3:10" x14ac:dyDescent="0.25">
      <c r="C185" s="3" t="s">
        <v>183</v>
      </c>
      <c r="D185" s="4">
        <v>35.669999999999995</v>
      </c>
      <c r="E185" s="3">
        <v>414</v>
      </c>
      <c r="F185" s="3">
        <v>323</v>
      </c>
      <c r="G185" s="3">
        <v>75</v>
      </c>
      <c r="I185" s="27">
        <f t="shared" si="4"/>
        <v>328.71927046993954</v>
      </c>
      <c r="J185" s="27">
        <f t="shared" si="5"/>
        <v>5.7192704699395449</v>
      </c>
    </row>
    <row r="186" spans="3:10" x14ac:dyDescent="0.25">
      <c r="C186" s="3" t="s">
        <v>184</v>
      </c>
      <c r="D186" s="4">
        <v>38.949999999999996</v>
      </c>
      <c r="E186" s="3">
        <v>418</v>
      </c>
      <c r="F186" s="3">
        <v>314</v>
      </c>
      <c r="G186" s="3">
        <v>92</v>
      </c>
      <c r="I186" s="27">
        <f t="shared" si="4"/>
        <v>332.18729358152149</v>
      </c>
      <c r="J186" s="27">
        <f t="shared" si="5"/>
        <v>18.187293581521487</v>
      </c>
    </row>
    <row r="187" spans="3:10" x14ac:dyDescent="0.25">
      <c r="C187" s="3" t="s">
        <v>185</v>
      </c>
      <c r="D187" s="4">
        <v>34.849999999999994</v>
      </c>
      <c r="E187" s="3">
        <v>447</v>
      </c>
      <c r="F187" s="3">
        <v>380</v>
      </c>
      <c r="G187" s="3">
        <v>103</v>
      </c>
      <c r="I187" s="27">
        <f t="shared" si="4"/>
        <v>357.33046114049068</v>
      </c>
      <c r="J187" s="27">
        <f t="shared" si="5"/>
        <v>-22.669538859509316</v>
      </c>
    </row>
    <row r="188" spans="3:10" x14ac:dyDescent="0.25">
      <c r="C188" s="3" t="s">
        <v>186</v>
      </c>
      <c r="D188" s="4">
        <v>38.54</v>
      </c>
      <c r="E188" s="3">
        <v>404</v>
      </c>
      <c r="F188" s="3">
        <v>327</v>
      </c>
      <c r="G188" s="3">
        <v>81</v>
      </c>
      <c r="I188" s="27">
        <f t="shared" si="4"/>
        <v>320.04921269098463</v>
      </c>
      <c r="J188" s="27">
        <f t="shared" si="5"/>
        <v>-6.950787309015368</v>
      </c>
    </row>
    <row r="189" spans="3:10" x14ac:dyDescent="0.25">
      <c r="C189" s="3" t="s">
        <v>187</v>
      </c>
      <c r="D189" s="4">
        <v>40.589999999999996</v>
      </c>
      <c r="E189" s="3">
        <v>408</v>
      </c>
      <c r="F189" s="3">
        <v>310</v>
      </c>
      <c r="G189" s="3">
        <v>61</v>
      </c>
      <c r="I189" s="27">
        <f t="shared" si="4"/>
        <v>323.51723580256663</v>
      </c>
      <c r="J189" s="27">
        <f t="shared" si="5"/>
        <v>13.517235802566631</v>
      </c>
    </row>
    <row r="190" spans="3:10" x14ac:dyDescent="0.25">
      <c r="C190" s="3" t="s">
        <v>188</v>
      </c>
      <c r="D190" s="4">
        <v>32.799999999999997</v>
      </c>
      <c r="E190" s="3">
        <v>457</v>
      </c>
      <c r="F190" s="3">
        <v>356</v>
      </c>
      <c r="G190" s="3">
        <v>82</v>
      </c>
      <c r="I190" s="27">
        <f t="shared" si="4"/>
        <v>366.00051891944554</v>
      </c>
      <c r="J190" s="27">
        <f t="shared" si="5"/>
        <v>10.00051891944554</v>
      </c>
    </row>
    <row r="191" spans="3:10" ht="15.75" thickBot="1" x14ac:dyDescent="0.3">
      <c r="C191" s="5" t="s">
        <v>189</v>
      </c>
      <c r="D191" s="6">
        <v>38.949999999999996</v>
      </c>
      <c r="E191" s="5">
        <v>421</v>
      </c>
      <c r="F191" s="5">
        <v>324</v>
      </c>
      <c r="G191" s="5">
        <v>93</v>
      </c>
      <c r="I191" s="28">
        <f t="shared" si="4"/>
        <v>334.78831091520794</v>
      </c>
      <c r="J191" s="28">
        <f t="shared" si="5"/>
        <v>10.788310915207944</v>
      </c>
    </row>
  </sheetData>
  <mergeCells count="2">
    <mergeCell ref="E4:G4"/>
    <mergeCell ref="I4:J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S6:S7 S10:S11 S13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B1D8-C2CF-4FD3-8DA0-AE935F65FEBB}">
  <dimension ref="B1:Q13"/>
  <sheetViews>
    <sheetView showGridLines="0" tabSelected="1" zoomScaleNormal="100" workbookViewId="0">
      <selection activeCell="N13" sqref="N13"/>
    </sheetView>
  </sheetViews>
  <sheetFormatPr defaultRowHeight="15" x14ac:dyDescent="0.25"/>
  <cols>
    <col min="1" max="1" width="0.85546875" customWidth="1"/>
    <col min="2" max="2" width="1.85546875" customWidth="1"/>
    <col min="3" max="3" width="7.28515625" bestFit="1" customWidth="1"/>
    <col min="4" max="4" width="12.140625" bestFit="1" customWidth="1"/>
    <col min="5" max="5" width="6.28515625" bestFit="1" customWidth="1"/>
    <col min="6" max="6" width="11" customWidth="1"/>
    <col min="7" max="7" width="12.42578125" bestFit="1" customWidth="1"/>
    <col min="8" max="8" width="8.140625" bestFit="1" customWidth="1"/>
    <col min="9" max="9" width="7.85546875" customWidth="1"/>
    <col min="10" max="10" width="27.85546875" bestFit="1" customWidth="1"/>
    <col min="11" max="11" width="11.7109375" customWidth="1"/>
    <col min="12" max="12" width="9.85546875" customWidth="1"/>
    <col min="13" max="13" width="6.140625" customWidth="1"/>
    <col min="14" max="14" width="10.42578125" bestFit="1" customWidth="1"/>
    <col min="15" max="15" width="18.85546875" bestFit="1" customWidth="1"/>
    <col min="16" max="16" width="12.140625" bestFit="1" customWidth="1"/>
  </cols>
  <sheetData>
    <row r="1" spans="2:17" ht="8.25" customHeight="1" x14ac:dyDescent="0.25"/>
    <row r="2" spans="2:17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10.5" customHeight="1" thickBot="1" x14ac:dyDescent="0.3"/>
    <row r="4" spans="2:17" ht="15.75" thickBot="1" x14ac:dyDescent="0.3">
      <c r="D4" s="30"/>
      <c r="E4" s="30" t="s">
        <v>0</v>
      </c>
      <c r="F4" s="30" t="s">
        <v>191</v>
      </c>
      <c r="G4" s="30" t="s">
        <v>2</v>
      </c>
      <c r="H4" s="38" t="s">
        <v>1</v>
      </c>
      <c r="J4" s="59" t="s">
        <v>223</v>
      </c>
      <c r="K4" s="59"/>
      <c r="L4" s="59"/>
      <c r="N4" s="32" t="s">
        <v>204</v>
      </c>
      <c r="O4" s="32" t="s">
        <v>205</v>
      </c>
      <c r="P4" s="32" t="s">
        <v>206</v>
      </c>
    </row>
    <row r="5" spans="2:17" x14ac:dyDescent="0.25">
      <c r="D5" s="49" t="s">
        <v>0</v>
      </c>
      <c r="E5" s="50">
        <v>1</v>
      </c>
      <c r="F5" s="51"/>
      <c r="G5" s="51"/>
      <c r="H5" s="51"/>
      <c r="J5" s="48" t="s">
        <v>224</v>
      </c>
      <c r="K5" s="47" t="s">
        <v>221</v>
      </c>
      <c r="L5" s="47" t="s">
        <v>222</v>
      </c>
      <c r="N5" s="34" t="s">
        <v>208</v>
      </c>
      <c r="O5" s="31" t="s">
        <v>227</v>
      </c>
      <c r="P5" s="31" t="s">
        <v>2</v>
      </c>
    </row>
    <row r="6" spans="2:17" x14ac:dyDescent="0.25">
      <c r="D6" s="49" t="s">
        <v>191</v>
      </c>
      <c r="E6" s="50">
        <v>-0.71186208029106812</v>
      </c>
      <c r="F6" s="50">
        <v>1</v>
      </c>
      <c r="G6" s="51"/>
      <c r="H6" s="51"/>
      <c r="J6" s="43" t="s">
        <v>196</v>
      </c>
      <c r="K6" s="44">
        <f>'Modelo 02'!S6</f>
        <v>0.31869950193187019</v>
      </c>
      <c r="L6" s="44">
        <f>'Modelo 04'!S6</f>
        <v>0.68936671058377552</v>
      </c>
      <c r="N6" s="35" t="s">
        <v>210</v>
      </c>
      <c r="O6" s="33" t="s">
        <v>228</v>
      </c>
      <c r="P6" s="33" t="s">
        <v>2</v>
      </c>
    </row>
    <row r="7" spans="2:17" x14ac:dyDescent="0.25">
      <c r="D7" s="52" t="s">
        <v>2</v>
      </c>
      <c r="E7" s="53">
        <v>-0.58095366842828555</v>
      </c>
      <c r="F7" s="53">
        <v>0.83100777786059377</v>
      </c>
      <c r="G7" s="50">
        <v>1</v>
      </c>
      <c r="H7" s="51"/>
      <c r="J7" s="45" t="s">
        <v>195</v>
      </c>
      <c r="K7" s="46">
        <f>'Modelo 02'!S7</f>
        <v>-0.56453476591957574</v>
      </c>
      <c r="L7" s="46">
        <f>'Modelo 04'!S7</f>
        <v>0.83028110335221728</v>
      </c>
    </row>
    <row r="8" spans="2:17" ht="15.75" thickBot="1" x14ac:dyDescent="0.3">
      <c r="D8" s="54" t="s">
        <v>1</v>
      </c>
      <c r="E8" s="55">
        <v>-0.19366813724973272</v>
      </c>
      <c r="F8" s="55">
        <v>0.33869113991223226</v>
      </c>
      <c r="G8" s="55">
        <v>0.2468034313455694</v>
      </c>
      <c r="H8" s="56">
        <v>1</v>
      </c>
      <c r="J8" s="39" t="s">
        <v>225</v>
      </c>
      <c r="K8" s="40">
        <f>'Modelo 02'!S10</f>
        <v>557.0869018926976</v>
      </c>
      <c r="L8" s="40">
        <f>'Modelo 04'!S10</f>
        <v>-30.221121578792747</v>
      </c>
    </row>
    <row r="9" spans="2:17" x14ac:dyDescent="0.25">
      <c r="J9" s="41" t="s">
        <v>226</v>
      </c>
      <c r="K9" s="42">
        <f>'Modelo 02'!S11</f>
        <v>-5.8130249121736082</v>
      </c>
      <c r="L9" s="42">
        <f>'Modelo 04'!S11</f>
        <v>0.86700577789548861</v>
      </c>
    </row>
    <row r="10" spans="2:17" x14ac:dyDescent="0.25">
      <c r="J10" s="60" t="s">
        <v>202</v>
      </c>
      <c r="K10" s="61">
        <f>'Modelo 02'!S13</f>
        <v>21.147434818766744</v>
      </c>
      <c r="L10" s="61">
        <f>'Modelo 04'!S13</f>
        <v>14.279478261388396</v>
      </c>
    </row>
    <row r="11" spans="2:17" x14ac:dyDescent="0.25">
      <c r="J11" s="62" t="s">
        <v>231</v>
      </c>
      <c r="K11" s="65">
        <f>SUM('Modelo 02'!F136:F191)</f>
        <v>18902</v>
      </c>
      <c r="L11" s="65">
        <f>K11</f>
        <v>18902</v>
      </c>
    </row>
    <row r="12" spans="2:17" x14ac:dyDescent="0.25">
      <c r="J12" s="62" t="s">
        <v>229</v>
      </c>
      <c r="K12" s="65">
        <f>SUM('Modelo 02'!I136:I191)</f>
        <v>19053.748115706003</v>
      </c>
      <c r="L12" s="65">
        <f>SUM('Modelo 04'!I136:I191)</f>
        <v>18965.763861503408</v>
      </c>
    </row>
    <row r="13" spans="2:17" ht="15.75" thickBot="1" x14ac:dyDescent="0.3">
      <c r="J13" s="63" t="s">
        <v>230</v>
      </c>
      <c r="K13" s="64">
        <f>K11-K12</f>
        <v>-151.74811570600286</v>
      </c>
      <c r="L13" s="64">
        <f>L11-L12</f>
        <v>-63.763861503408407</v>
      </c>
    </row>
  </sheetData>
  <mergeCells count="1">
    <mergeCell ref="J4:L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K11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ABD1-FF8A-496B-9AEA-D6371FD8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Modelo 02</vt:lpstr>
      <vt:lpstr>Modelo 04</vt:lpstr>
      <vt:lpstr>Validação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2019-06-04T15:52:03Z</dcterms:created>
  <dcterms:modified xsi:type="dcterms:W3CDTF">2019-10-19T22:36:22Z</dcterms:modified>
</cp:coreProperties>
</file>