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23_Marketing_Analytics\Atividades Curso MA\Modulo IV - Forecasting\"/>
    </mc:Choice>
  </mc:AlternateContent>
  <xr:revisionPtr revIDLastSave="0" documentId="13_ncr:1_{993EB01A-1666-41F5-92C2-FC4A18F2A414}" xr6:coauthVersionLast="45" xr6:coauthVersionMax="45" xr10:uidLastSave="{00000000-0000-0000-0000-000000000000}"/>
  <bookViews>
    <workbookView xWindow="615" yWindow="0" windowWidth="19275" windowHeight="10875" tabRatio="831" activeTab="8" xr2:uid="{1F74F286-8743-4412-BE90-FD28B10660CC}"/>
  </bookViews>
  <sheets>
    <sheet name="Dados" sheetId="3" r:id="rId1"/>
    <sheet name="Modelo 1" sheetId="7" r:id="rId2"/>
    <sheet name="Dados (2)" sheetId="8" r:id="rId3"/>
    <sheet name="Modelo 2" sheetId="9" r:id="rId4"/>
    <sheet name="Dados (3)" sheetId="10" r:id="rId5"/>
    <sheet name="Modelo 3" sheetId="11" r:id="rId6"/>
    <sheet name="Dados (4)" sheetId="12" r:id="rId7"/>
    <sheet name="Modelo 4" sheetId="13" r:id="rId8"/>
    <sheet name="Previsão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9" i="4" l="1"/>
  <c r="V8" i="4"/>
  <c r="V7" i="4"/>
  <c r="V6" i="4"/>
  <c r="U9" i="4"/>
  <c r="U7" i="4"/>
  <c r="U8" i="4"/>
  <c r="U6" i="4"/>
  <c r="R7" i="4"/>
  <c r="S7" i="4"/>
  <c r="T7" i="4"/>
  <c r="R8" i="4"/>
  <c r="S8" i="4"/>
  <c r="T8" i="4"/>
  <c r="S6" i="4"/>
  <c r="T6" i="4"/>
  <c r="R6" i="4"/>
  <c r="I6" i="4"/>
  <c r="J6" i="4" s="1"/>
  <c r="I7" i="4"/>
  <c r="J7" i="4"/>
  <c r="I8" i="4"/>
  <c r="J8" i="4" s="1"/>
  <c r="I9" i="4"/>
  <c r="J9" i="4"/>
  <c r="I10" i="4"/>
  <c r="J10" i="4" s="1"/>
  <c r="I11" i="4"/>
  <c r="J11" i="4"/>
  <c r="I12" i="4"/>
  <c r="J12" i="4" s="1"/>
  <c r="I13" i="4"/>
  <c r="J13" i="4"/>
  <c r="I14" i="4"/>
  <c r="J14" i="4" s="1"/>
  <c r="I15" i="4"/>
  <c r="J15" i="4"/>
  <c r="I16" i="4"/>
  <c r="J16" i="4" s="1"/>
  <c r="I17" i="4"/>
  <c r="J17" i="4"/>
  <c r="I18" i="4"/>
  <c r="J18" i="4" s="1"/>
  <c r="I19" i="4"/>
  <c r="J19" i="4"/>
  <c r="I20" i="4"/>
  <c r="J20" i="4" s="1"/>
  <c r="I21" i="4"/>
  <c r="J21" i="4"/>
  <c r="I22" i="4"/>
  <c r="J22" i="4" s="1"/>
  <c r="I23" i="4"/>
  <c r="J23" i="4"/>
  <c r="I24" i="4"/>
  <c r="J24" i="4" s="1"/>
  <c r="I25" i="4"/>
  <c r="J25" i="4"/>
  <c r="I26" i="4"/>
  <c r="J26" i="4" s="1"/>
  <c r="I27" i="4"/>
  <c r="J27" i="4"/>
  <c r="I28" i="4"/>
  <c r="J28" i="4" s="1"/>
  <c r="I29" i="4"/>
  <c r="J29" i="4"/>
  <c r="I30" i="4"/>
  <c r="J30" i="4" s="1"/>
  <c r="I31" i="4"/>
  <c r="J31" i="4"/>
  <c r="I32" i="4"/>
  <c r="J32" i="4" s="1"/>
  <c r="I33" i="4"/>
  <c r="J33" i="4"/>
  <c r="I34" i="4"/>
  <c r="J34" i="4" s="1"/>
  <c r="I35" i="4"/>
  <c r="J35" i="4"/>
  <c r="I36" i="4"/>
  <c r="J36" i="4" s="1"/>
  <c r="I37" i="4"/>
  <c r="J37" i="4"/>
  <c r="I38" i="4"/>
  <c r="J38" i="4" s="1"/>
  <c r="I39" i="4"/>
  <c r="J39" i="4"/>
  <c r="I40" i="4"/>
  <c r="J40" i="4" s="1"/>
  <c r="I41" i="4"/>
  <c r="J41" i="4"/>
  <c r="I42" i="4"/>
  <c r="J42" i="4" s="1"/>
  <c r="I43" i="4"/>
  <c r="J43" i="4"/>
  <c r="I44" i="4"/>
  <c r="J44" i="4" s="1"/>
  <c r="I45" i="4"/>
  <c r="J45" i="4"/>
  <c r="I46" i="4"/>
  <c r="J46" i="4" s="1"/>
  <c r="I47" i="4"/>
  <c r="J47" i="4"/>
  <c r="I48" i="4"/>
  <c r="J48" i="4" s="1"/>
  <c r="I49" i="4"/>
  <c r="J49" i="4"/>
  <c r="I50" i="4"/>
  <c r="J50" i="4" s="1"/>
  <c r="I51" i="4"/>
  <c r="J51" i="4"/>
  <c r="I52" i="4"/>
  <c r="J52" i="4" s="1"/>
  <c r="I53" i="4"/>
  <c r="J53" i="4"/>
  <c r="I54" i="4"/>
  <c r="J54" i="4" s="1"/>
  <c r="I55" i="4"/>
  <c r="J55" i="4"/>
  <c r="I56" i="4"/>
  <c r="J56" i="4" s="1"/>
  <c r="I57" i="4"/>
  <c r="J57" i="4"/>
  <c r="I58" i="4"/>
  <c r="J58" i="4" s="1"/>
  <c r="I59" i="4"/>
  <c r="J59" i="4"/>
  <c r="I60" i="4"/>
  <c r="J60" i="4" s="1"/>
  <c r="I61" i="4"/>
  <c r="J61" i="4"/>
  <c r="J5" i="4"/>
  <c r="I5" i="4"/>
  <c r="N8" i="4"/>
  <c r="N7" i="4"/>
  <c r="N6" i="4"/>
  <c r="N5" i="4"/>
  <c r="E6" i="4"/>
  <c r="F6" i="4"/>
  <c r="G6" i="4"/>
  <c r="E7" i="4"/>
  <c r="F7" i="4"/>
  <c r="G7" i="4"/>
  <c r="E8" i="4"/>
  <c r="F8" i="4"/>
  <c r="G8" i="4"/>
  <c r="E9" i="4"/>
  <c r="F9" i="4"/>
  <c r="G9" i="4"/>
  <c r="E10" i="4"/>
  <c r="F10" i="4"/>
  <c r="G10" i="4"/>
  <c r="E11" i="4"/>
  <c r="F11" i="4"/>
  <c r="G11" i="4"/>
  <c r="E12" i="4"/>
  <c r="F12" i="4"/>
  <c r="G12" i="4"/>
  <c r="E13" i="4"/>
  <c r="F13" i="4"/>
  <c r="G13" i="4"/>
  <c r="E14" i="4"/>
  <c r="F14" i="4"/>
  <c r="G14" i="4"/>
  <c r="E15" i="4"/>
  <c r="F15" i="4"/>
  <c r="G15" i="4"/>
  <c r="E16" i="4"/>
  <c r="F16" i="4"/>
  <c r="G16" i="4"/>
  <c r="E17" i="4"/>
  <c r="F17" i="4"/>
  <c r="G17" i="4"/>
  <c r="E18" i="4"/>
  <c r="F18" i="4"/>
  <c r="G18" i="4"/>
  <c r="E19" i="4"/>
  <c r="F19" i="4"/>
  <c r="G19" i="4"/>
  <c r="E20" i="4"/>
  <c r="F20" i="4"/>
  <c r="G20" i="4"/>
  <c r="E21" i="4"/>
  <c r="F21" i="4"/>
  <c r="G21" i="4"/>
  <c r="E22" i="4"/>
  <c r="F22" i="4"/>
  <c r="G22" i="4"/>
  <c r="E23" i="4"/>
  <c r="F23" i="4"/>
  <c r="G23" i="4"/>
  <c r="E24" i="4"/>
  <c r="F24" i="4"/>
  <c r="G24" i="4"/>
  <c r="E25" i="4"/>
  <c r="F25" i="4"/>
  <c r="G25" i="4"/>
  <c r="E26" i="4"/>
  <c r="F26" i="4"/>
  <c r="G26" i="4"/>
  <c r="E27" i="4"/>
  <c r="F27" i="4"/>
  <c r="G27" i="4"/>
  <c r="E28" i="4"/>
  <c r="F28" i="4"/>
  <c r="G28" i="4"/>
  <c r="E29" i="4"/>
  <c r="F29" i="4"/>
  <c r="G29" i="4"/>
  <c r="E30" i="4"/>
  <c r="F30" i="4"/>
  <c r="G30" i="4"/>
  <c r="E31" i="4"/>
  <c r="F31" i="4"/>
  <c r="G31" i="4"/>
  <c r="E32" i="4"/>
  <c r="F32" i="4"/>
  <c r="G32" i="4"/>
  <c r="E33" i="4"/>
  <c r="F33" i="4"/>
  <c r="G33" i="4"/>
  <c r="E34" i="4"/>
  <c r="F34" i="4"/>
  <c r="G34" i="4"/>
  <c r="E35" i="4"/>
  <c r="F35" i="4"/>
  <c r="G35" i="4"/>
  <c r="E36" i="4"/>
  <c r="F36" i="4"/>
  <c r="G36" i="4"/>
  <c r="E37" i="4"/>
  <c r="F37" i="4"/>
  <c r="G37" i="4"/>
  <c r="E38" i="4"/>
  <c r="F38" i="4"/>
  <c r="G38" i="4"/>
  <c r="E39" i="4"/>
  <c r="F39" i="4"/>
  <c r="G39" i="4"/>
  <c r="E40" i="4"/>
  <c r="F40" i="4"/>
  <c r="G40" i="4"/>
  <c r="E41" i="4"/>
  <c r="F41" i="4"/>
  <c r="G41" i="4"/>
  <c r="E42" i="4"/>
  <c r="F42" i="4"/>
  <c r="G42" i="4"/>
  <c r="E43" i="4"/>
  <c r="F43" i="4"/>
  <c r="G43" i="4"/>
  <c r="E44" i="4"/>
  <c r="F44" i="4"/>
  <c r="G44" i="4"/>
  <c r="E45" i="4"/>
  <c r="F45" i="4"/>
  <c r="G45" i="4"/>
  <c r="E46" i="4"/>
  <c r="F46" i="4"/>
  <c r="G46" i="4"/>
  <c r="E47" i="4"/>
  <c r="F47" i="4"/>
  <c r="G47" i="4"/>
  <c r="E48" i="4"/>
  <c r="F48" i="4"/>
  <c r="G48" i="4"/>
  <c r="E49" i="4"/>
  <c r="F49" i="4"/>
  <c r="G49" i="4"/>
  <c r="E50" i="4"/>
  <c r="F50" i="4"/>
  <c r="G50" i="4"/>
  <c r="E51" i="4"/>
  <c r="F51" i="4"/>
  <c r="G51" i="4"/>
  <c r="E52" i="4"/>
  <c r="F52" i="4"/>
  <c r="G52" i="4"/>
  <c r="E53" i="4"/>
  <c r="F53" i="4"/>
  <c r="G53" i="4"/>
  <c r="E54" i="4"/>
  <c r="F54" i="4"/>
  <c r="G54" i="4"/>
  <c r="E55" i="4"/>
  <c r="F55" i="4"/>
  <c r="G55" i="4"/>
  <c r="E56" i="4"/>
  <c r="F56" i="4"/>
  <c r="G56" i="4"/>
  <c r="E57" i="4"/>
  <c r="F57" i="4"/>
  <c r="G57" i="4"/>
  <c r="E58" i="4"/>
  <c r="F58" i="4"/>
  <c r="G58" i="4"/>
  <c r="E59" i="4"/>
  <c r="F59" i="4"/>
  <c r="G59" i="4"/>
  <c r="E60" i="4"/>
  <c r="F60" i="4"/>
  <c r="G60" i="4"/>
  <c r="E61" i="4"/>
  <c r="F61" i="4"/>
  <c r="G61" i="4"/>
  <c r="F5" i="4"/>
  <c r="G5" i="4"/>
  <c r="E5" i="4"/>
  <c r="G4" i="4"/>
  <c r="F4" i="4"/>
  <c r="E4" i="4"/>
  <c r="S5" i="4" l="1"/>
  <c r="M7" i="4"/>
  <c r="M8" i="4"/>
  <c r="Q9" i="4" l="1"/>
  <c r="M6" i="4"/>
  <c r="T5" i="4"/>
  <c r="R5" i="4"/>
</calcChain>
</file>

<file path=xl/sharedStrings.xml><?xml version="1.0" encoding="utf-8"?>
<sst xmlns="http://schemas.openxmlformats.org/spreadsheetml/2006/main" count="176" uniqueCount="50">
  <si>
    <t>Data</t>
  </si>
  <si>
    <t>IPCA</t>
  </si>
  <si>
    <t>Desemprego</t>
  </si>
  <si>
    <t>Veículos</t>
  </si>
  <si>
    <t>Combustível</t>
  </si>
  <si>
    <t>Salário</t>
  </si>
  <si>
    <t>Dólar</t>
  </si>
  <si>
    <t>Petróleo</t>
  </si>
  <si>
    <t>Estimativa</t>
  </si>
  <si>
    <t>Erro (%)</t>
  </si>
  <si>
    <t>Coeficientes</t>
  </si>
  <si>
    <r>
      <t>β</t>
    </r>
    <r>
      <rPr>
        <vertAlign val="sub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>:</t>
    </r>
  </si>
  <si>
    <r>
      <t>β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:</t>
    </r>
  </si>
  <si>
    <r>
      <t>β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:</t>
    </r>
  </si>
  <si>
    <t>Modelo de Regressão Linear Múltipla</t>
  </si>
  <si>
    <t>Variáveis</t>
  </si>
  <si>
    <t>3º Trim:</t>
  </si>
  <si>
    <t>Gráfico - Realizado vs Estimado</t>
  </si>
  <si>
    <t>Intercepto =</t>
  </si>
  <si>
    <t>Realizado</t>
  </si>
  <si>
    <t>Estimado</t>
  </si>
  <si>
    <t>Variação</t>
  </si>
  <si>
    <t>Forecast de vendas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</si>
  <si>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</si>
  <si>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</si>
  <si>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</si>
  <si>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</si>
  <si>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</si>
  <si>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</si>
  <si>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</si>
  <si>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</si>
  <si>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</si>
  <si>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</si>
  <si>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</si>
  <si>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</si>
  <si>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</si>
  <si>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</si>
  <si>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</si>
  <si>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</si>
  <si>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</si>
  <si>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Stat t</t>
  </si>
  <si>
    <t>valor-P</t>
  </si>
  <si>
    <t>95% inferiores</t>
  </si>
  <si>
    <t>95% superiores</t>
  </si>
  <si>
    <t>Inferior 95,0%</t>
  </si>
  <si>
    <t>Superior 95,0%</t>
  </si>
  <si>
    <t>RESULTADOS DE PROBABILIDADE</t>
  </si>
  <si>
    <t>Percentil</t>
  </si>
  <si>
    <r>
      <t>β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: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</si>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</sst>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* #,##0.00_-;\-&quot;R$&quot;* #,##0.00_-;_-&quot;R$&quot;* &quot;-&quot;??_-;_-@_-"/>
    <numFmt numFmtId="164" formatCode="0.0%"/>
    <numFmt numFmtId="165" formatCode="0.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theme="8" tint="-0.249977111117893"/>
      </patternFill>
    </fill>
    <fill>
      <patternFill patternType="solid">
        <fgColor rgb="FF441A4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theme="8" tint="-0.249977111117893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theme="8" tint="0.79998168889431442"/>
      </top>
      <bottom style="thin">
        <color theme="8" tint="0.79998168889431442"/>
      </bottom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8" tint="0.7999816888943144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8" tint="0.79998168889431442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ashed">
        <color theme="7" tint="0.39997558519241921"/>
      </left>
      <right/>
      <top style="dashed">
        <color theme="7" tint="0.39997558519241921"/>
      </top>
      <bottom/>
      <diagonal/>
    </border>
    <border>
      <left/>
      <right/>
      <top style="dashed">
        <color theme="7" tint="0.39997558519241921"/>
      </top>
      <bottom/>
      <diagonal/>
    </border>
    <border>
      <left/>
      <right style="dashed">
        <color theme="7" tint="0.39997558519241921"/>
      </right>
      <top style="dashed">
        <color theme="7" tint="0.39997558519241921"/>
      </top>
      <bottom/>
      <diagonal/>
    </border>
    <border>
      <left style="dashed">
        <color theme="7" tint="0.39997558519241921"/>
      </left>
      <right/>
      <top/>
      <bottom/>
      <diagonal/>
    </border>
    <border>
      <left/>
      <right style="dashed">
        <color theme="7" tint="0.39997558519241921"/>
      </right>
      <top/>
      <bottom/>
      <diagonal/>
    </border>
    <border>
      <left style="dashed">
        <color theme="7" tint="0.39997558519241921"/>
      </left>
      <right/>
      <top/>
      <bottom style="dashed">
        <color theme="7" tint="0.39997558519241921"/>
      </bottom>
      <diagonal/>
    </border>
    <border>
      <left/>
      <right/>
      <top/>
      <bottom style="dashed">
        <color theme="7" tint="0.39997558519241921"/>
      </bottom>
      <diagonal/>
    </border>
    <border>
      <left/>
      <right style="dashed">
        <color theme="7" tint="0.39997558519241921"/>
      </right>
      <top/>
      <bottom style="dashed">
        <color theme="7" tint="0.39997558519241921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0" borderId="0"/>
  </cellStyleXfs>
  <cellXfs count="74">
    <xf numFmtId="0" fontId="0" fillId="0" borderId="0" xfId="0"/>
    <xf numFmtId="0" fontId="0" fillId="6" borderId="2" xfId="0" applyFill="1" applyBorder="1"/>
    <xf numFmtId="0" fontId="5" fillId="5" borderId="4" xfId="6" applyFont="1" applyFill="1" applyBorder="1"/>
    <xf numFmtId="17" fontId="6" fillId="7" borderId="5" xfId="6" applyNumberFormat="1" applyFont="1" applyFill="1" applyBorder="1"/>
    <xf numFmtId="3" fontId="0" fillId="7" borderId="0" xfId="1" applyNumberFormat="1" applyFont="1" applyFill="1"/>
    <xf numFmtId="4" fontId="0" fillId="7" borderId="0" xfId="1" applyNumberFormat="1" applyFont="1" applyFill="1"/>
    <xf numFmtId="17" fontId="6" fillId="7" borderId="1" xfId="6" applyNumberFormat="1" applyFont="1" applyFill="1" applyBorder="1"/>
    <xf numFmtId="3" fontId="0" fillId="7" borderId="0" xfId="0" applyNumberFormat="1" applyFill="1"/>
    <xf numFmtId="4" fontId="0" fillId="7" borderId="0" xfId="0" applyNumberFormat="1" applyFill="1"/>
    <xf numFmtId="17" fontId="6" fillId="7" borderId="7" xfId="6" applyNumberFormat="1" applyFont="1" applyFill="1" applyBorder="1"/>
    <xf numFmtId="3" fontId="0" fillId="7" borderId="6" xfId="0" applyNumberFormat="1" applyFill="1" applyBorder="1"/>
    <xf numFmtId="164" fontId="0" fillId="7" borderId="0" xfId="2" applyNumberFormat="1" applyFont="1" applyFill="1"/>
    <xf numFmtId="164" fontId="0" fillId="7" borderId="6" xfId="2" applyNumberFormat="1" applyFont="1" applyFill="1" applyBorder="1"/>
    <xf numFmtId="4" fontId="0" fillId="7" borderId="6" xfId="0" applyNumberFormat="1" applyFill="1" applyBorder="1"/>
    <xf numFmtId="0" fontId="5" fillId="5" borderId="4" xfId="6" applyFont="1" applyFill="1" applyBorder="1" applyAlignment="1">
      <alignment horizontal="right"/>
    </xf>
    <xf numFmtId="0" fontId="5" fillId="8" borderId="4" xfId="6" applyFont="1" applyFill="1" applyBorder="1" applyAlignment="1">
      <alignment horizontal="right"/>
    </xf>
    <xf numFmtId="9" fontId="0" fillId="9" borderId="0" xfId="2" applyFont="1" applyFill="1"/>
    <xf numFmtId="9" fontId="0" fillId="9" borderId="6" xfId="2" applyFont="1" applyFill="1" applyBorder="1"/>
    <xf numFmtId="3" fontId="0" fillId="9" borderId="0" xfId="1" applyNumberFormat="1" applyFont="1" applyFill="1"/>
    <xf numFmtId="3" fontId="0" fillId="9" borderId="0" xfId="0" applyNumberFormat="1" applyFill="1"/>
    <xf numFmtId="3" fontId="0" fillId="9" borderId="6" xfId="0" applyNumberFormat="1" applyFill="1" applyBorder="1"/>
    <xf numFmtId="0" fontId="7" fillId="10" borderId="8" xfId="0" applyFont="1" applyFill="1" applyBorder="1" applyAlignment="1">
      <alignment horizontal="center"/>
    </xf>
    <xf numFmtId="0" fontId="8" fillId="11" borderId="0" xfId="0" applyFont="1" applyFill="1"/>
    <xf numFmtId="2" fontId="0" fillId="11" borderId="0" xfId="0" applyNumberFormat="1" applyFill="1"/>
    <xf numFmtId="0" fontId="0" fillId="11" borderId="0" xfId="0" applyFill="1"/>
    <xf numFmtId="0" fontId="0" fillId="11" borderId="3" xfId="0" applyFill="1" applyBorder="1"/>
    <xf numFmtId="2" fontId="0" fillId="11" borderId="3" xfId="0" applyNumberFormat="1" applyFill="1" applyBorder="1"/>
    <xf numFmtId="0" fontId="8" fillId="11" borderId="0" xfId="0" applyFont="1" applyFill="1" applyAlignment="1">
      <alignment horizontal="right"/>
    </xf>
    <xf numFmtId="0" fontId="0" fillId="11" borderId="0" xfId="0" applyFill="1" applyAlignment="1">
      <alignment horizontal="right"/>
    </xf>
    <xf numFmtId="0" fontId="0" fillId="11" borderId="3" xfId="0" applyFill="1" applyBorder="1" applyAlignment="1">
      <alignment horizontal="right"/>
    </xf>
    <xf numFmtId="0" fontId="3" fillId="12" borderId="0" xfId="3" applyFill="1" applyBorder="1"/>
    <xf numFmtId="17" fontId="6" fillId="7" borderId="5" xfId="6" applyNumberFormat="1" applyFont="1" applyFill="1" applyBorder="1" applyAlignment="1">
      <alignment horizontal="center"/>
    </xf>
    <xf numFmtId="17" fontId="6" fillId="7" borderId="1" xfId="6" applyNumberFormat="1" applyFont="1" applyFill="1" applyBorder="1" applyAlignment="1">
      <alignment horizontal="center"/>
    </xf>
    <xf numFmtId="17" fontId="6" fillId="7" borderId="7" xfId="6" applyNumberFormat="1" applyFont="1" applyFill="1" applyBorder="1" applyAlignment="1">
      <alignment horizontal="center"/>
    </xf>
    <xf numFmtId="0" fontId="12" fillId="13" borderId="0" xfId="3" applyFont="1" applyFill="1" applyBorder="1" applyAlignment="1">
      <alignment horizontal="center"/>
    </xf>
    <xf numFmtId="0" fontId="13" fillId="13" borderId="0" xfId="3" applyFont="1" applyFill="1" applyBorder="1" applyAlignment="1">
      <alignment horizontal="center"/>
    </xf>
    <xf numFmtId="0" fontId="2" fillId="4" borderId="9" xfId="5" applyFont="1" applyBorder="1"/>
    <xf numFmtId="3" fontId="2" fillId="4" borderId="9" xfId="5" applyNumberFormat="1" applyFont="1" applyBorder="1"/>
    <xf numFmtId="0" fontId="0" fillId="11" borderId="3" xfId="0" applyFill="1" applyBorder="1" applyAlignment="1"/>
    <xf numFmtId="0" fontId="0" fillId="11" borderId="10" xfId="0" applyFill="1" applyBorder="1" applyAlignment="1"/>
    <xf numFmtId="0" fontId="14" fillId="10" borderId="8" xfId="0" applyFont="1" applyFill="1" applyBorder="1" applyAlignment="1">
      <alignment horizontal="left"/>
    </xf>
    <xf numFmtId="0" fontId="14" fillId="10" borderId="8" xfId="0" applyFont="1" applyFill="1" applyBorder="1" applyAlignment="1">
      <alignment horizontal="center"/>
    </xf>
    <xf numFmtId="0" fontId="0" fillId="14" borderId="0" xfId="0" applyFill="1" applyBorder="1"/>
    <xf numFmtId="0" fontId="14" fillId="10" borderId="11" xfId="0" applyFont="1" applyFill="1" applyBorder="1" applyAlignment="1">
      <alignment horizontal="left"/>
    </xf>
    <xf numFmtId="0" fontId="14" fillId="10" borderId="11" xfId="0" applyFont="1" applyFill="1" applyBorder="1" applyAlignment="1">
      <alignment horizontal="center"/>
    </xf>
    <xf numFmtId="0" fontId="0" fillId="14" borderId="12" xfId="0" applyFill="1" applyBorder="1"/>
    <xf numFmtId="0" fontId="0" fillId="14" borderId="13" xfId="0" applyFill="1" applyBorder="1"/>
    <xf numFmtId="0" fontId="0" fillId="14" borderId="14" xfId="0" applyFill="1" applyBorder="1"/>
    <xf numFmtId="0" fontId="0" fillId="14" borderId="15" xfId="0" applyFill="1" applyBorder="1"/>
    <xf numFmtId="0" fontId="0" fillId="14" borderId="16" xfId="0" applyFill="1" applyBorder="1"/>
    <xf numFmtId="0" fontId="0" fillId="14" borderId="17" xfId="0" applyFill="1" applyBorder="1"/>
    <xf numFmtId="0" fontId="0" fillId="14" borderId="18" xfId="0" applyFill="1" applyBorder="1"/>
    <xf numFmtId="0" fontId="0" fillId="14" borderId="19" xfId="0" applyFill="1" applyBorder="1"/>
    <xf numFmtId="164" fontId="2" fillId="4" borderId="9" xfId="2" applyNumberFormat="1" applyFont="1" applyFill="1" applyBorder="1"/>
    <xf numFmtId="3" fontId="1" fillId="4" borderId="9" xfId="5" applyNumberFormat="1" applyFont="1" applyBorder="1"/>
    <xf numFmtId="17" fontId="1" fillId="3" borderId="1" xfId="4" applyNumberFormat="1" applyBorder="1"/>
    <xf numFmtId="3" fontId="1" fillId="3" borderId="0" xfId="4" applyNumberFormat="1"/>
    <xf numFmtId="4" fontId="1" fillId="3" borderId="0" xfId="4" applyNumberFormat="1"/>
    <xf numFmtId="17" fontId="1" fillId="3" borderId="7" xfId="4" applyNumberFormat="1" applyBorder="1"/>
    <xf numFmtId="3" fontId="1" fillId="3" borderId="6" xfId="4" applyNumberFormat="1" applyBorder="1"/>
    <xf numFmtId="4" fontId="1" fillId="3" borderId="6" xfId="4" applyNumberFormat="1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7" fillId="0" borderId="8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Continuous"/>
    </xf>
    <xf numFmtId="0" fontId="7" fillId="15" borderId="8" xfId="0" applyFont="1" applyFill="1" applyBorder="1" applyAlignment="1">
      <alignment horizontal="center"/>
    </xf>
    <xf numFmtId="164" fontId="0" fillId="0" borderId="0" xfId="2" applyNumberFormat="1" applyFont="1" applyFill="1" applyBorder="1" applyAlignment="1"/>
    <xf numFmtId="10" fontId="0" fillId="0" borderId="0" xfId="2" applyNumberFormat="1" applyFont="1" applyFill="1" applyBorder="1" applyAlignment="1"/>
    <xf numFmtId="165" fontId="0" fillId="0" borderId="0" xfId="2" applyNumberFormat="1" applyFont="1" applyFill="1" applyBorder="1" applyAlignment="1"/>
    <xf numFmtId="164" fontId="0" fillId="0" borderId="3" xfId="2" applyNumberFormat="1" applyFont="1" applyFill="1" applyBorder="1" applyAlignment="1"/>
    <xf numFmtId="0" fontId="0" fillId="15" borderId="3" xfId="0" applyFill="1" applyBorder="1" applyAlignment="1"/>
    <xf numFmtId="164" fontId="0" fillId="15" borderId="3" xfId="2" applyNumberFormat="1" applyFont="1" applyFill="1" applyBorder="1" applyAlignment="1"/>
    <xf numFmtId="0" fontId="0" fillId="15" borderId="0" xfId="0" applyFill="1" applyBorder="1" applyAlignment="1"/>
    <xf numFmtId="164" fontId="0" fillId="15" borderId="0" xfId="2" applyNumberFormat="1" applyFont="1" applyFill="1" applyBorder="1" applyAlignment="1"/>
  </cellXfs>
  <cellStyles count="7">
    <cellStyle name="40% - Ênfase2" xfId="4" builtinId="35"/>
    <cellStyle name="60% - Ênfase6" xfId="5" builtinId="52"/>
    <cellStyle name="Ênfase1" xfId="3" builtinId="29"/>
    <cellStyle name="Moeda" xfId="1" builtinId="4"/>
    <cellStyle name="Normal" xfId="0" builtinId="0"/>
    <cellStyle name="Normal 2" xfId="6" xr:uid="{8D21E08E-CEB5-4D65-906F-946E19A7F3A1}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Plotagem de probabilidade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'Modelo 1'!$A$30:$A$83</c:f>
              <c:numCache>
                <c:formatCode>General</c:formatCode>
                <c:ptCount val="54"/>
                <c:pt idx="0">
                  <c:v>0.92592592592592593</c:v>
                </c:pt>
                <c:pt idx="1">
                  <c:v>2.7777777777777777</c:v>
                </c:pt>
                <c:pt idx="2">
                  <c:v>4.6296296296296298</c:v>
                </c:pt>
                <c:pt idx="3">
                  <c:v>6.481481481481481</c:v>
                </c:pt>
                <c:pt idx="4">
                  <c:v>8.3333333333333339</c:v>
                </c:pt>
                <c:pt idx="5">
                  <c:v>10.185185185185185</c:v>
                </c:pt>
                <c:pt idx="6">
                  <c:v>12.037037037037036</c:v>
                </c:pt>
                <c:pt idx="7">
                  <c:v>13.888888888888889</c:v>
                </c:pt>
                <c:pt idx="8">
                  <c:v>15.74074074074074</c:v>
                </c:pt>
                <c:pt idx="9">
                  <c:v>17.592592592592595</c:v>
                </c:pt>
                <c:pt idx="10">
                  <c:v>19.444444444444446</c:v>
                </c:pt>
                <c:pt idx="11">
                  <c:v>21.296296296296298</c:v>
                </c:pt>
                <c:pt idx="12">
                  <c:v>23.148148148148149</c:v>
                </c:pt>
                <c:pt idx="13">
                  <c:v>25</c:v>
                </c:pt>
                <c:pt idx="14">
                  <c:v>26.851851851851855</c:v>
                </c:pt>
                <c:pt idx="15">
                  <c:v>28.703703703703706</c:v>
                </c:pt>
                <c:pt idx="16">
                  <c:v>30.555555555555557</c:v>
                </c:pt>
                <c:pt idx="17">
                  <c:v>32.407407407407405</c:v>
                </c:pt>
                <c:pt idx="18">
                  <c:v>34.25925925925926</c:v>
                </c:pt>
                <c:pt idx="19">
                  <c:v>36.111111111111107</c:v>
                </c:pt>
                <c:pt idx="20">
                  <c:v>37.962962962962962</c:v>
                </c:pt>
                <c:pt idx="21">
                  <c:v>39.81481481481481</c:v>
                </c:pt>
                <c:pt idx="22">
                  <c:v>41.666666666666664</c:v>
                </c:pt>
                <c:pt idx="23">
                  <c:v>43.518518518518519</c:v>
                </c:pt>
                <c:pt idx="24">
                  <c:v>45.370370370370367</c:v>
                </c:pt>
                <c:pt idx="25">
                  <c:v>47.222222222222221</c:v>
                </c:pt>
                <c:pt idx="26">
                  <c:v>49.074074074074069</c:v>
                </c:pt>
                <c:pt idx="27">
                  <c:v>50.925925925925924</c:v>
                </c:pt>
                <c:pt idx="28">
                  <c:v>52.777777777777779</c:v>
                </c:pt>
                <c:pt idx="29">
                  <c:v>54.629629629629626</c:v>
                </c:pt>
                <c:pt idx="30">
                  <c:v>56.481481481481481</c:v>
                </c:pt>
                <c:pt idx="31">
                  <c:v>58.333333333333329</c:v>
                </c:pt>
                <c:pt idx="32">
                  <c:v>60.185185185185183</c:v>
                </c:pt>
                <c:pt idx="33">
                  <c:v>62.037037037037038</c:v>
                </c:pt>
                <c:pt idx="34">
                  <c:v>63.888888888888886</c:v>
                </c:pt>
                <c:pt idx="35">
                  <c:v>65.740740740740733</c:v>
                </c:pt>
                <c:pt idx="36">
                  <c:v>67.592592592592595</c:v>
                </c:pt>
                <c:pt idx="37">
                  <c:v>69.444444444444443</c:v>
                </c:pt>
                <c:pt idx="38">
                  <c:v>71.296296296296291</c:v>
                </c:pt>
                <c:pt idx="39">
                  <c:v>73.148148148148152</c:v>
                </c:pt>
                <c:pt idx="40">
                  <c:v>75</c:v>
                </c:pt>
                <c:pt idx="41">
                  <c:v>76.851851851851848</c:v>
                </c:pt>
                <c:pt idx="42">
                  <c:v>78.703703703703695</c:v>
                </c:pt>
                <c:pt idx="43">
                  <c:v>80.555555555555557</c:v>
                </c:pt>
                <c:pt idx="44">
                  <c:v>82.407407407407405</c:v>
                </c:pt>
                <c:pt idx="45">
                  <c:v>84.259259259259252</c:v>
                </c:pt>
                <c:pt idx="46">
                  <c:v>86.111111111111114</c:v>
                </c:pt>
                <c:pt idx="47">
                  <c:v>87.962962962962962</c:v>
                </c:pt>
                <c:pt idx="48">
                  <c:v>89.81481481481481</c:v>
                </c:pt>
                <c:pt idx="49">
                  <c:v>91.666666666666671</c:v>
                </c:pt>
                <c:pt idx="50">
                  <c:v>93.518518518518519</c:v>
                </c:pt>
                <c:pt idx="51">
                  <c:v>95.370370370370367</c:v>
                </c:pt>
                <c:pt idx="52">
                  <c:v>97.222222222222214</c:v>
                </c:pt>
                <c:pt idx="53">
                  <c:v>99.074074074074076</c:v>
                </c:pt>
              </c:numCache>
            </c:numRef>
          </c:xVal>
          <c:yVal>
            <c:numRef>
              <c:f>'Modelo 1'!$B$30:$B$83</c:f>
              <c:numCache>
                <c:formatCode>General</c:formatCode>
                <c:ptCount val="54"/>
                <c:pt idx="0">
                  <c:v>112374</c:v>
                </c:pt>
                <c:pt idx="1">
                  <c:v>121378</c:v>
                </c:pt>
                <c:pt idx="2">
                  <c:v>122727</c:v>
                </c:pt>
                <c:pt idx="3">
                  <c:v>129782</c:v>
                </c:pt>
                <c:pt idx="4">
                  <c:v>130998</c:v>
                </c:pt>
                <c:pt idx="5">
                  <c:v>131253</c:v>
                </c:pt>
                <c:pt idx="6">
                  <c:v>131499</c:v>
                </c:pt>
                <c:pt idx="7">
                  <c:v>131961</c:v>
                </c:pt>
                <c:pt idx="8">
                  <c:v>132352</c:v>
                </c:pt>
                <c:pt idx="9">
                  <c:v>137429</c:v>
                </c:pt>
                <c:pt idx="10">
                  <c:v>139567</c:v>
                </c:pt>
                <c:pt idx="11">
                  <c:v>146578</c:v>
                </c:pt>
                <c:pt idx="12">
                  <c:v>147641</c:v>
                </c:pt>
                <c:pt idx="13">
                  <c:v>148686</c:v>
                </c:pt>
                <c:pt idx="14">
                  <c:v>148967</c:v>
                </c:pt>
                <c:pt idx="15">
                  <c:v>149041</c:v>
                </c:pt>
                <c:pt idx="16">
                  <c:v>149828</c:v>
                </c:pt>
                <c:pt idx="17">
                  <c:v>151677</c:v>
                </c:pt>
                <c:pt idx="18">
                  <c:v>158055</c:v>
                </c:pt>
                <c:pt idx="19">
                  <c:v>161030</c:v>
                </c:pt>
                <c:pt idx="20">
                  <c:v>161581</c:v>
                </c:pt>
                <c:pt idx="21">
                  <c:v>162537</c:v>
                </c:pt>
                <c:pt idx="22">
                  <c:v>163284</c:v>
                </c:pt>
                <c:pt idx="23">
                  <c:v>163497</c:v>
                </c:pt>
                <c:pt idx="24">
                  <c:v>163796</c:v>
                </c:pt>
                <c:pt idx="25">
                  <c:v>164410</c:v>
                </c:pt>
                <c:pt idx="26">
                  <c:v>165968</c:v>
                </c:pt>
                <c:pt idx="27">
                  <c:v>166347</c:v>
                </c:pt>
                <c:pt idx="28">
                  <c:v>166822</c:v>
                </c:pt>
                <c:pt idx="29">
                  <c:v>167997</c:v>
                </c:pt>
                <c:pt idx="30">
                  <c:v>168886</c:v>
                </c:pt>
                <c:pt idx="31">
                  <c:v>169990</c:v>
                </c:pt>
                <c:pt idx="32">
                  <c:v>170483</c:v>
                </c:pt>
                <c:pt idx="33">
                  <c:v>171986</c:v>
                </c:pt>
                <c:pt idx="34">
                  <c:v>172621</c:v>
                </c:pt>
                <c:pt idx="35">
                  <c:v>172842</c:v>
                </c:pt>
                <c:pt idx="36">
                  <c:v>173173</c:v>
                </c:pt>
                <c:pt idx="37">
                  <c:v>175254</c:v>
                </c:pt>
                <c:pt idx="38">
                  <c:v>175618</c:v>
                </c:pt>
                <c:pt idx="39">
                  <c:v>176047</c:v>
                </c:pt>
                <c:pt idx="40">
                  <c:v>178803</c:v>
                </c:pt>
                <c:pt idx="41">
                  <c:v>179214</c:v>
                </c:pt>
                <c:pt idx="42">
                  <c:v>180882</c:v>
                </c:pt>
                <c:pt idx="43">
                  <c:v>181291</c:v>
                </c:pt>
                <c:pt idx="44">
                  <c:v>186995</c:v>
                </c:pt>
                <c:pt idx="45">
                  <c:v>189097</c:v>
                </c:pt>
                <c:pt idx="46">
                  <c:v>189407</c:v>
                </c:pt>
                <c:pt idx="47">
                  <c:v>189859</c:v>
                </c:pt>
                <c:pt idx="48">
                  <c:v>192135</c:v>
                </c:pt>
                <c:pt idx="49">
                  <c:v>193210</c:v>
                </c:pt>
                <c:pt idx="50">
                  <c:v>198779</c:v>
                </c:pt>
                <c:pt idx="51">
                  <c:v>203899</c:v>
                </c:pt>
                <c:pt idx="52">
                  <c:v>206162</c:v>
                </c:pt>
                <c:pt idx="53">
                  <c:v>208801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5A-43C5-841F-FE8DF52A4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59151"/>
        <c:axId val="2031756111"/>
      </c:scatterChart>
      <c:valAx>
        <c:axId val="89059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Percentil da amostra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1756111"/>
        <c:crosses val="autoZero"/>
        <c:crossBetween val="midCat"/>
      </c:valAx>
      <c:valAx>
        <c:axId val="20317561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Veículos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0591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Plotagem de probabilidade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'Modelo 2'!$A$29:$A$82</c:f>
              <c:numCache>
                <c:formatCode>General</c:formatCode>
                <c:ptCount val="54"/>
                <c:pt idx="0">
                  <c:v>0.92592592592592593</c:v>
                </c:pt>
                <c:pt idx="1">
                  <c:v>2.7777777777777777</c:v>
                </c:pt>
                <c:pt idx="2">
                  <c:v>4.6296296296296298</c:v>
                </c:pt>
                <c:pt idx="3">
                  <c:v>6.481481481481481</c:v>
                </c:pt>
                <c:pt idx="4">
                  <c:v>8.3333333333333339</c:v>
                </c:pt>
                <c:pt idx="5">
                  <c:v>10.185185185185185</c:v>
                </c:pt>
                <c:pt idx="6">
                  <c:v>12.037037037037036</c:v>
                </c:pt>
                <c:pt idx="7">
                  <c:v>13.888888888888889</c:v>
                </c:pt>
                <c:pt idx="8">
                  <c:v>15.74074074074074</c:v>
                </c:pt>
                <c:pt idx="9">
                  <c:v>17.592592592592595</c:v>
                </c:pt>
                <c:pt idx="10">
                  <c:v>19.444444444444446</c:v>
                </c:pt>
                <c:pt idx="11">
                  <c:v>21.296296296296298</c:v>
                </c:pt>
                <c:pt idx="12">
                  <c:v>23.148148148148149</c:v>
                </c:pt>
                <c:pt idx="13">
                  <c:v>25</c:v>
                </c:pt>
                <c:pt idx="14">
                  <c:v>26.851851851851855</c:v>
                </c:pt>
                <c:pt idx="15">
                  <c:v>28.703703703703706</c:v>
                </c:pt>
                <c:pt idx="16">
                  <c:v>30.555555555555557</c:v>
                </c:pt>
                <c:pt idx="17">
                  <c:v>32.407407407407405</c:v>
                </c:pt>
                <c:pt idx="18">
                  <c:v>34.25925925925926</c:v>
                </c:pt>
                <c:pt idx="19">
                  <c:v>36.111111111111107</c:v>
                </c:pt>
                <c:pt idx="20">
                  <c:v>37.962962962962962</c:v>
                </c:pt>
                <c:pt idx="21">
                  <c:v>39.81481481481481</c:v>
                </c:pt>
                <c:pt idx="22">
                  <c:v>41.666666666666664</c:v>
                </c:pt>
                <c:pt idx="23">
                  <c:v>43.518518518518519</c:v>
                </c:pt>
                <c:pt idx="24">
                  <c:v>45.370370370370367</c:v>
                </c:pt>
                <c:pt idx="25">
                  <c:v>47.222222222222221</c:v>
                </c:pt>
                <c:pt idx="26">
                  <c:v>49.074074074074069</c:v>
                </c:pt>
                <c:pt idx="27">
                  <c:v>50.925925925925924</c:v>
                </c:pt>
                <c:pt idx="28">
                  <c:v>52.777777777777779</c:v>
                </c:pt>
                <c:pt idx="29">
                  <c:v>54.629629629629626</c:v>
                </c:pt>
                <c:pt idx="30">
                  <c:v>56.481481481481481</c:v>
                </c:pt>
                <c:pt idx="31">
                  <c:v>58.333333333333329</c:v>
                </c:pt>
                <c:pt idx="32">
                  <c:v>60.185185185185183</c:v>
                </c:pt>
                <c:pt idx="33">
                  <c:v>62.037037037037038</c:v>
                </c:pt>
                <c:pt idx="34">
                  <c:v>63.888888888888886</c:v>
                </c:pt>
                <c:pt idx="35">
                  <c:v>65.740740740740733</c:v>
                </c:pt>
                <c:pt idx="36">
                  <c:v>67.592592592592595</c:v>
                </c:pt>
                <c:pt idx="37">
                  <c:v>69.444444444444443</c:v>
                </c:pt>
                <c:pt idx="38">
                  <c:v>71.296296296296291</c:v>
                </c:pt>
                <c:pt idx="39">
                  <c:v>73.148148148148152</c:v>
                </c:pt>
                <c:pt idx="40">
                  <c:v>75</c:v>
                </c:pt>
                <c:pt idx="41">
                  <c:v>76.851851851851848</c:v>
                </c:pt>
                <c:pt idx="42">
                  <c:v>78.703703703703695</c:v>
                </c:pt>
                <c:pt idx="43">
                  <c:v>80.555555555555557</c:v>
                </c:pt>
                <c:pt idx="44">
                  <c:v>82.407407407407405</c:v>
                </c:pt>
                <c:pt idx="45">
                  <c:v>84.259259259259252</c:v>
                </c:pt>
                <c:pt idx="46">
                  <c:v>86.111111111111114</c:v>
                </c:pt>
                <c:pt idx="47">
                  <c:v>87.962962962962962</c:v>
                </c:pt>
                <c:pt idx="48">
                  <c:v>89.81481481481481</c:v>
                </c:pt>
                <c:pt idx="49">
                  <c:v>91.666666666666671</c:v>
                </c:pt>
                <c:pt idx="50">
                  <c:v>93.518518518518519</c:v>
                </c:pt>
                <c:pt idx="51">
                  <c:v>95.370370370370367</c:v>
                </c:pt>
                <c:pt idx="52">
                  <c:v>97.222222222222214</c:v>
                </c:pt>
                <c:pt idx="53">
                  <c:v>99.074074074074076</c:v>
                </c:pt>
              </c:numCache>
            </c:numRef>
          </c:xVal>
          <c:yVal>
            <c:numRef>
              <c:f>'Modelo 2'!$B$29:$B$82</c:f>
              <c:numCache>
                <c:formatCode>General</c:formatCode>
                <c:ptCount val="54"/>
                <c:pt idx="0">
                  <c:v>112374</c:v>
                </c:pt>
                <c:pt idx="1">
                  <c:v>121378</c:v>
                </c:pt>
                <c:pt idx="2">
                  <c:v>122727</c:v>
                </c:pt>
                <c:pt idx="3">
                  <c:v>129782</c:v>
                </c:pt>
                <c:pt idx="4">
                  <c:v>130998</c:v>
                </c:pt>
                <c:pt idx="5">
                  <c:v>131253</c:v>
                </c:pt>
                <c:pt idx="6">
                  <c:v>131499</c:v>
                </c:pt>
                <c:pt idx="7">
                  <c:v>131961</c:v>
                </c:pt>
                <c:pt idx="8">
                  <c:v>132352</c:v>
                </c:pt>
                <c:pt idx="9">
                  <c:v>137429</c:v>
                </c:pt>
                <c:pt idx="10">
                  <c:v>139567</c:v>
                </c:pt>
                <c:pt idx="11">
                  <c:v>146578</c:v>
                </c:pt>
                <c:pt idx="12">
                  <c:v>147641</c:v>
                </c:pt>
                <c:pt idx="13">
                  <c:v>148686</c:v>
                </c:pt>
                <c:pt idx="14">
                  <c:v>148967</c:v>
                </c:pt>
                <c:pt idx="15">
                  <c:v>149041</c:v>
                </c:pt>
                <c:pt idx="16">
                  <c:v>149828</c:v>
                </c:pt>
                <c:pt idx="17">
                  <c:v>151677</c:v>
                </c:pt>
                <c:pt idx="18">
                  <c:v>158055</c:v>
                </c:pt>
                <c:pt idx="19">
                  <c:v>161030</c:v>
                </c:pt>
                <c:pt idx="20">
                  <c:v>161581</c:v>
                </c:pt>
                <c:pt idx="21">
                  <c:v>162537</c:v>
                </c:pt>
                <c:pt idx="22">
                  <c:v>163284</c:v>
                </c:pt>
                <c:pt idx="23">
                  <c:v>163497</c:v>
                </c:pt>
                <c:pt idx="24">
                  <c:v>163796</c:v>
                </c:pt>
                <c:pt idx="25">
                  <c:v>164410</c:v>
                </c:pt>
                <c:pt idx="26">
                  <c:v>165968</c:v>
                </c:pt>
                <c:pt idx="27">
                  <c:v>166347</c:v>
                </c:pt>
                <c:pt idx="28">
                  <c:v>166822</c:v>
                </c:pt>
                <c:pt idx="29">
                  <c:v>167997</c:v>
                </c:pt>
                <c:pt idx="30">
                  <c:v>168886</c:v>
                </c:pt>
                <c:pt idx="31">
                  <c:v>169990</c:v>
                </c:pt>
                <c:pt idx="32">
                  <c:v>170483</c:v>
                </c:pt>
                <c:pt idx="33">
                  <c:v>171986</c:v>
                </c:pt>
                <c:pt idx="34">
                  <c:v>172621</c:v>
                </c:pt>
                <c:pt idx="35">
                  <c:v>172842</c:v>
                </c:pt>
                <c:pt idx="36">
                  <c:v>173173</c:v>
                </c:pt>
                <c:pt idx="37">
                  <c:v>175254</c:v>
                </c:pt>
                <c:pt idx="38">
                  <c:v>175618</c:v>
                </c:pt>
                <c:pt idx="39">
                  <c:v>176047</c:v>
                </c:pt>
                <c:pt idx="40">
                  <c:v>178803</c:v>
                </c:pt>
                <c:pt idx="41">
                  <c:v>179214</c:v>
                </c:pt>
                <c:pt idx="42">
                  <c:v>180882</c:v>
                </c:pt>
                <c:pt idx="43">
                  <c:v>181291</c:v>
                </c:pt>
                <c:pt idx="44">
                  <c:v>186995</c:v>
                </c:pt>
                <c:pt idx="45">
                  <c:v>189097</c:v>
                </c:pt>
                <c:pt idx="46">
                  <c:v>189407</c:v>
                </c:pt>
                <c:pt idx="47">
                  <c:v>189859</c:v>
                </c:pt>
                <c:pt idx="48">
                  <c:v>192135</c:v>
                </c:pt>
                <c:pt idx="49">
                  <c:v>193210</c:v>
                </c:pt>
                <c:pt idx="50">
                  <c:v>198779</c:v>
                </c:pt>
                <c:pt idx="51">
                  <c:v>203899</c:v>
                </c:pt>
                <c:pt idx="52">
                  <c:v>206162</c:v>
                </c:pt>
                <c:pt idx="53">
                  <c:v>208801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A8-4D72-A4F5-7D89D0594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579055"/>
        <c:axId val="234527007"/>
      </c:scatterChart>
      <c:valAx>
        <c:axId val="306579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Percentil da amostra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4527007"/>
        <c:crosses val="autoZero"/>
        <c:crossBetween val="midCat"/>
      </c:valAx>
      <c:valAx>
        <c:axId val="2345270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Veículos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65790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Plotagem de probabilidade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'Modelo 3'!$A$28:$A$81</c:f>
              <c:numCache>
                <c:formatCode>General</c:formatCode>
                <c:ptCount val="54"/>
                <c:pt idx="0">
                  <c:v>0.92592592592592593</c:v>
                </c:pt>
                <c:pt idx="1">
                  <c:v>2.7777777777777777</c:v>
                </c:pt>
                <c:pt idx="2">
                  <c:v>4.6296296296296298</c:v>
                </c:pt>
                <c:pt idx="3">
                  <c:v>6.481481481481481</c:v>
                </c:pt>
                <c:pt idx="4">
                  <c:v>8.3333333333333339</c:v>
                </c:pt>
                <c:pt idx="5">
                  <c:v>10.185185185185185</c:v>
                </c:pt>
                <c:pt idx="6">
                  <c:v>12.037037037037036</c:v>
                </c:pt>
                <c:pt idx="7">
                  <c:v>13.888888888888889</c:v>
                </c:pt>
                <c:pt idx="8">
                  <c:v>15.74074074074074</c:v>
                </c:pt>
                <c:pt idx="9">
                  <c:v>17.592592592592595</c:v>
                </c:pt>
                <c:pt idx="10">
                  <c:v>19.444444444444446</c:v>
                </c:pt>
                <c:pt idx="11">
                  <c:v>21.296296296296298</c:v>
                </c:pt>
                <c:pt idx="12">
                  <c:v>23.148148148148149</c:v>
                </c:pt>
                <c:pt idx="13">
                  <c:v>25</c:v>
                </c:pt>
                <c:pt idx="14">
                  <c:v>26.851851851851855</c:v>
                </c:pt>
                <c:pt idx="15">
                  <c:v>28.703703703703706</c:v>
                </c:pt>
                <c:pt idx="16">
                  <c:v>30.555555555555557</c:v>
                </c:pt>
                <c:pt idx="17">
                  <c:v>32.407407407407405</c:v>
                </c:pt>
                <c:pt idx="18">
                  <c:v>34.25925925925926</c:v>
                </c:pt>
                <c:pt idx="19">
                  <c:v>36.111111111111107</c:v>
                </c:pt>
                <c:pt idx="20">
                  <c:v>37.962962962962962</c:v>
                </c:pt>
                <c:pt idx="21">
                  <c:v>39.81481481481481</c:v>
                </c:pt>
                <c:pt idx="22">
                  <c:v>41.666666666666664</c:v>
                </c:pt>
                <c:pt idx="23">
                  <c:v>43.518518518518519</c:v>
                </c:pt>
                <c:pt idx="24">
                  <c:v>45.370370370370367</c:v>
                </c:pt>
                <c:pt idx="25">
                  <c:v>47.222222222222221</c:v>
                </c:pt>
                <c:pt idx="26">
                  <c:v>49.074074074074069</c:v>
                </c:pt>
                <c:pt idx="27">
                  <c:v>50.925925925925924</c:v>
                </c:pt>
                <c:pt idx="28">
                  <c:v>52.777777777777779</c:v>
                </c:pt>
                <c:pt idx="29">
                  <c:v>54.629629629629626</c:v>
                </c:pt>
                <c:pt idx="30">
                  <c:v>56.481481481481481</c:v>
                </c:pt>
                <c:pt idx="31">
                  <c:v>58.333333333333329</c:v>
                </c:pt>
                <c:pt idx="32">
                  <c:v>60.185185185185183</c:v>
                </c:pt>
                <c:pt idx="33">
                  <c:v>62.037037037037038</c:v>
                </c:pt>
                <c:pt idx="34">
                  <c:v>63.888888888888886</c:v>
                </c:pt>
                <c:pt idx="35">
                  <c:v>65.740740740740733</c:v>
                </c:pt>
                <c:pt idx="36">
                  <c:v>67.592592592592595</c:v>
                </c:pt>
                <c:pt idx="37">
                  <c:v>69.444444444444443</c:v>
                </c:pt>
                <c:pt idx="38">
                  <c:v>71.296296296296291</c:v>
                </c:pt>
                <c:pt idx="39">
                  <c:v>73.148148148148152</c:v>
                </c:pt>
                <c:pt idx="40">
                  <c:v>75</c:v>
                </c:pt>
                <c:pt idx="41">
                  <c:v>76.851851851851848</c:v>
                </c:pt>
                <c:pt idx="42">
                  <c:v>78.703703703703695</c:v>
                </c:pt>
                <c:pt idx="43">
                  <c:v>80.555555555555557</c:v>
                </c:pt>
                <c:pt idx="44">
                  <c:v>82.407407407407405</c:v>
                </c:pt>
                <c:pt idx="45">
                  <c:v>84.259259259259252</c:v>
                </c:pt>
                <c:pt idx="46">
                  <c:v>86.111111111111114</c:v>
                </c:pt>
                <c:pt idx="47">
                  <c:v>87.962962962962962</c:v>
                </c:pt>
                <c:pt idx="48">
                  <c:v>89.81481481481481</c:v>
                </c:pt>
                <c:pt idx="49">
                  <c:v>91.666666666666671</c:v>
                </c:pt>
                <c:pt idx="50">
                  <c:v>93.518518518518519</c:v>
                </c:pt>
                <c:pt idx="51">
                  <c:v>95.370370370370367</c:v>
                </c:pt>
                <c:pt idx="52">
                  <c:v>97.222222222222214</c:v>
                </c:pt>
                <c:pt idx="53">
                  <c:v>99.074074074074076</c:v>
                </c:pt>
              </c:numCache>
            </c:numRef>
          </c:xVal>
          <c:yVal>
            <c:numRef>
              <c:f>'Modelo 3'!$B$28:$B$81</c:f>
              <c:numCache>
                <c:formatCode>General</c:formatCode>
                <c:ptCount val="54"/>
                <c:pt idx="0">
                  <c:v>112374</c:v>
                </c:pt>
                <c:pt idx="1">
                  <c:v>121378</c:v>
                </c:pt>
                <c:pt idx="2">
                  <c:v>122727</c:v>
                </c:pt>
                <c:pt idx="3">
                  <c:v>129782</c:v>
                </c:pt>
                <c:pt idx="4">
                  <c:v>130998</c:v>
                </c:pt>
                <c:pt idx="5">
                  <c:v>131253</c:v>
                </c:pt>
                <c:pt idx="6">
                  <c:v>131499</c:v>
                </c:pt>
                <c:pt idx="7">
                  <c:v>131961</c:v>
                </c:pt>
                <c:pt idx="8">
                  <c:v>132352</c:v>
                </c:pt>
                <c:pt idx="9">
                  <c:v>137429</c:v>
                </c:pt>
                <c:pt idx="10">
                  <c:v>139567</c:v>
                </c:pt>
                <c:pt idx="11">
                  <c:v>146578</c:v>
                </c:pt>
                <c:pt idx="12">
                  <c:v>147641</c:v>
                </c:pt>
                <c:pt idx="13">
                  <c:v>148686</c:v>
                </c:pt>
                <c:pt idx="14">
                  <c:v>148967</c:v>
                </c:pt>
                <c:pt idx="15">
                  <c:v>149041</c:v>
                </c:pt>
                <c:pt idx="16">
                  <c:v>149828</c:v>
                </c:pt>
                <c:pt idx="17">
                  <c:v>151677</c:v>
                </c:pt>
                <c:pt idx="18">
                  <c:v>158055</c:v>
                </c:pt>
                <c:pt idx="19">
                  <c:v>161030</c:v>
                </c:pt>
                <c:pt idx="20">
                  <c:v>161581</c:v>
                </c:pt>
                <c:pt idx="21">
                  <c:v>162537</c:v>
                </c:pt>
                <c:pt idx="22">
                  <c:v>163284</c:v>
                </c:pt>
                <c:pt idx="23">
                  <c:v>163497</c:v>
                </c:pt>
                <c:pt idx="24">
                  <c:v>163796</c:v>
                </c:pt>
                <c:pt idx="25">
                  <c:v>164410</c:v>
                </c:pt>
                <c:pt idx="26">
                  <c:v>165968</c:v>
                </c:pt>
                <c:pt idx="27">
                  <c:v>166347</c:v>
                </c:pt>
                <c:pt idx="28">
                  <c:v>166822</c:v>
                </c:pt>
                <c:pt idx="29">
                  <c:v>167997</c:v>
                </c:pt>
                <c:pt idx="30">
                  <c:v>168886</c:v>
                </c:pt>
                <c:pt idx="31">
                  <c:v>169990</c:v>
                </c:pt>
                <c:pt idx="32">
                  <c:v>170483</c:v>
                </c:pt>
                <c:pt idx="33">
                  <c:v>171986</c:v>
                </c:pt>
                <c:pt idx="34">
                  <c:v>172621</c:v>
                </c:pt>
                <c:pt idx="35">
                  <c:v>172842</c:v>
                </c:pt>
                <c:pt idx="36">
                  <c:v>173173</c:v>
                </c:pt>
                <c:pt idx="37">
                  <c:v>175254</c:v>
                </c:pt>
                <c:pt idx="38">
                  <c:v>175618</c:v>
                </c:pt>
                <c:pt idx="39">
                  <c:v>176047</c:v>
                </c:pt>
                <c:pt idx="40">
                  <c:v>178803</c:v>
                </c:pt>
                <c:pt idx="41">
                  <c:v>179214</c:v>
                </c:pt>
                <c:pt idx="42">
                  <c:v>180882</c:v>
                </c:pt>
                <c:pt idx="43">
                  <c:v>181291</c:v>
                </c:pt>
                <c:pt idx="44">
                  <c:v>186995</c:v>
                </c:pt>
                <c:pt idx="45">
                  <c:v>189097</c:v>
                </c:pt>
                <c:pt idx="46">
                  <c:v>189407</c:v>
                </c:pt>
                <c:pt idx="47">
                  <c:v>189859</c:v>
                </c:pt>
                <c:pt idx="48">
                  <c:v>192135</c:v>
                </c:pt>
                <c:pt idx="49">
                  <c:v>193210</c:v>
                </c:pt>
                <c:pt idx="50">
                  <c:v>198779</c:v>
                </c:pt>
                <c:pt idx="51">
                  <c:v>203899</c:v>
                </c:pt>
                <c:pt idx="52">
                  <c:v>206162</c:v>
                </c:pt>
                <c:pt idx="53">
                  <c:v>208801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8C-4A71-9F15-E41C5D419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61551"/>
        <c:axId val="2031794799"/>
      </c:scatterChart>
      <c:valAx>
        <c:axId val="89061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Percentil da amostra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1794799"/>
        <c:crosses val="autoZero"/>
        <c:crossBetween val="midCat"/>
      </c:valAx>
      <c:valAx>
        <c:axId val="20317947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Veículos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0615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Plotagem de probabilidade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'Modelo 4'!$A$27:$A$80</c:f>
              <c:numCache>
                <c:formatCode>General</c:formatCode>
                <c:ptCount val="54"/>
                <c:pt idx="0">
                  <c:v>0.92592592592592593</c:v>
                </c:pt>
                <c:pt idx="1">
                  <c:v>2.7777777777777777</c:v>
                </c:pt>
                <c:pt idx="2">
                  <c:v>4.6296296296296298</c:v>
                </c:pt>
                <c:pt idx="3">
                  <c:v>6.481481481481481</c:v>
                </c:pt>
                <c:pt idx="4">
                  <c:v>8.3333333333333339</c:v>
                </c:pt>
                <c:pt idx="5">
                  <c:v>10.185185185185185</c:v>
                </c:pt>
                <c:pt idx="6">
                  <c:v>12.037037037037036</c:v>
                </c:pt>
                <c:pt idx="7">
                  <c:v>13.888888888888889</c:v>
                </c:pt>
                <c:pt idx="8">
                  <c:v>15.74074074074074</c:v>
                </c:pt>
                <c:pt idx="9">
                  <c:v>17.592592592592595</c:v>
                </c:pt>
                <c:pt idx="10">
                  <c:v>19.444444444444446</c:v>
                </c:pt>
                <c:pt idx="11">
                  <c:v>21.296296296296298</c:v>
                </c:pt>
                <c:pt idx="12">
                  <c:v>23.148148148148149</c:v>
                </c:pt>
                <c:pt idx="13">
                  <c:v>25</c:v>
                </c:pt>
                <c:pt idx="14">
                  <c:v>26.851851851851855</c:v>
                </c:pt>
                <c:pt idx="15">
                  <c:v>28.703703703703706</c:v>
                </c:pt>
                <c:pt idx="16">
                  <c:v>30.555555555555557</c:v>
                </c:pt>
                <c:pt idx="17">
                  <c:v>32.407407407407405</c:v>
                </c:pt>
                <c:pt idx="18">
                  <c:v>34.25925925925926</c:v>
                </c:pt>
                <c:pt idx="19">
                  <c:v>36.111111111111107</c:v>
                </c:pt>
                <c:pt idx="20">
                  <c:v>37.962962962962962</c:v>
                </c:pt>
                <c:pt idx="21">
                  <c:v>39.81481481481481</c:v>
                </c:pt>
                <c:pt idx="22">
                  <c:v>41.666666666666664</c:v>
                </c:pt>
                <c:pt idx="23">
                  <c:v>43.518518518518519</c:v>
                </c:pt>
                <c:pt idx="24">
                  <c:v>45.370370370370367</c:v>
                </c:pt>
                <c:pt idx="25">
                  <c:v>47.222222222222221</c:v>
                </c:pt>
                <c:pt idx="26">
                  <c:v>49.074074074074069</c:v>
                </c:pt>
                <c:pt idx="27">
                  <c:v>50.925925925925924</c:v>
                </c:pt>
                <c:pt idx="28">
                  <c:v>52.777777777777779</c:v>
                </c:pt>
                <c:pt idx="29">
                  <c:v>54.629629629629626</c:v>
                </c:pt>
                <c:pt idx="30">
                  <c:v>56.481481481481481</c:v>
                </c:pt>
                <c:pt idx="31">
                  <c:v>58.333333333333329</c:v>
                </c:pt>
                <c:pt idx="32">
                  <c:v>60.185185185185183</c:v>
                </c:pt>
                <c:pt idx="33">
                  <c:v>62.037037037037038</c:v>
                </c:pt>
                <c:pt idx="34">
                  <c:v>63.888888888888886</c:v>
                </c:pt>
                <c:pt idx="35">
                  <c:v>65.740740740740733</c:v>
                </c:pt>
                <c:pt idx="36">
                  <c:v>67.592592592592595</c:v>
                </c:pt>
                <c:pt idx="37">
                  <c:v>69.444444444444443</c:v>
                </c:pt>
                <c:pt idx="38">
                  <c:v>71.296296296296291</c:v>
                </c:pt>
                <c:pt idx="39">
                  <c:v>73.148148148148152</c:v>
                </c:pt>
                <c:pt idx="40">
                  <c:v>75</c:v>
                </c:pt>
                <c:pt idx="41">
                  <c:v>76.851851851851848</c:v>
                </c:pt>
                <c:pt idx="42">
                  <c:v>78.703703703703695</c:v>
                </c:pt>
                <c:pt idx="43">
                  <c:v>80.555555555555557</c:v>
                </c:pt>
                <c:pt idx="44">
                  <c:v>82.407407407407405</c:v>
                </c:pt>
                <c:pt idx="45">
                  <c:v>84.259259259259252</c:v>
                </c:pt>
                <c:pt idx="46">
                  <c:v>86.111111111111114</c:v>
                </c:pt>
                <c:pt idx="47">
                  <c:v>87.962962962962962</c:v>
                </c:pt>
                <c:pt idx="48">
                  <c:v>89.81481481481481</c:v>
                </c:pt>
                <c:pt idx="49">
                  <c:v>91.666666666666671</c:v>
                </c:pt>
                <c:pt idx="50">
                  <c:v>93.518518518518519</c:v>
                </c:pt>
                <c:pt idx="51">
                  <c:v>95.370370370370367</c:v>
                </c:pt>
                <c:pt idx="52">
                  <c:v>97.222222222222214</c:v>
                </c:pt>
                <c:pt idx="53">
                  <c:v>99.074074074074076</c:v>
                </c:pt>
              </c:numCache>
            </c:numRef>
          </c:xVal>
          <c:yVal>
            <c:numRef>
              <c:f>'Modelo 4'!$B$27:$B$80</c:f>
              <c:numCache>
                <c:formatCode>General</c:formatCode>
                <c:ptCount val="54"/>
                <c:pt idx="0">
                  <c:v>112374</c:v>
                </c:pt>
                <c:pt idx="1">
                  <c:v>121378</c:v>
                </c:pt>
                <c:pt idx="2">
                  <c:v>122727</c:v>
                </c:pt>
                <c:pt idx="3">
                  <c:v>129782</c:v>
                </c:pt>
                <c:pt idx="4">
                  <c:v>130998</c:v>
                </c:pt>
                <c:pt idx="5">
                  <c:v>131253</c:v>
                </c:pt>
                <c:pt idx="6">
                  <c:v>131499</c:v>
                </c:pt>
                <c:pt idx="7">
                  <c:v>131961</c:v>
                </c:pt>
                <c:pt idx="8">
                  <c:v>132352</c:v>
                </c:pt>
                <c:pt idx="9">
                  <c:v>137429</c:v>
                </c:pt>
                <c:pt idx="10">
                  <c:v>139567</c:v>
                </c:pt>
                <c:pt idx="11">
                  <c:v>146578</c:v>
                </c:pt>
                <c:pt idx="12">
                  <c:v>147641</c:v>
                </c:pt>
                <c:pt idx="13">
                  <c:v>148686</c:v>
                </c:pt>
                <c:pt idx="14">
                  <c:v>148967</c:v>
                </c:pt>
                <c:pt idx="15">
                  <c:v>149041</c:v>
                </c:pt>
                <c:pt idx="16">
                  <c:v>149828</c:v>
                </c:pt>
                <c:pt idx="17">
                  <c:v>151677</c:v>
                </c:pt>
                <c:pt idx="18">
                  <c:v>158055</c:v>
                </c:pt>
                <c:pt idx="19">
                  <c:v>161030</c:v>
                </c:pt>
                <c:pt idx="20">
                  <c:v>161581</c:v>
                </c:pt>
                <c:pt idx="21">
                  <c:v>162537</c:v>
                </c:pt>
                <c:pt idx="22">
                  <c:v>163284</c:v>
                </c:pt>
                <c:pt idx="23">
                  <c:v>163497</c:v>
                </c:pt>
                <c:pt idx="24">
                  <c:v>163796</c:v>
                </c:pt>
                <c:pt idx="25">
                  <c:v>164410</c:v>
                </c:pt>
                <c:pt idx="26">
                  <c:v>165968</c:v>
                </c:pt>
                <c:pt idx="27">
                  <c:v>166347</c:v>
                </c:pt>
                <c:pt idx="28">
                  <c:v>166822</c:v>
                </c:pt>
                <c:pt idx="29">
                  <c:v>167997</c:v>
                </c:pt>
                <c:pt idx="30">
                  <c:v>168886</c:v>
                </c:pt>
                <c:pt idx="31">
                  <c:v>169990</c:v>
                </c:pt>
                <c:pt idx="32">
                  <c:v>170483</c:v>
                </c:pt>
                <c:pt idx="33">
                  <c:v>171986</c:v>
                </c:pt>
                <c:pt idx="34">
                  <c:v>172621</c:v>
                </c:pt>
                <c:pt idx="35">
                  <c:v>172842</c:v>
                </c:pt>
                <c:pt idx="36">
                  <c:v>173173</c:v>
                </c:pt>
                <c:pt idx="37">
                  <c:v>175254</c:v>
                </c:pt>
                <c:pt idx="38">
                  <c:v>175618</c:v>
                </c:pt>
                <c:pt idx="39">
                  <c:v>176047</c:v>
                </c:pt>
                <c:pt idx="40">
                  <c:v>178803</c:v>
                </c:pt>
                <c:pt idx="41">
                  <c:v>179214</c:v>
                </c:pt>
                <c:pt idx="42">
                  <c:v>180882</c:v>
                </c:pt>
                <c:pt idx="43">
                  <c:v>181291</c:v>
                </c:pt>
                <c:pt idx="44">
                  <c:v>186995</c:v>
                </c:pt>
                <c:pt idx="45">
                  <c:v>189097</c:v>
                </c:pt>
                <c:pt idx="46">
                  <c:v>189407</c:v>
                </c:pt>
                <c:pt idx="47">
                  <c:v>189859</c:v>
                </c:pt>
                <c:pt idx="48">
                  <c:v>192135</c:v>
                </c:pt>
                <c:pt idx="49">
                  <c:v>193210</c:v>
                </c:pt>
                <c:pt idx="50">
                  <c:v>198779</c:v>
                </c:pt>
                <c:pt idx="51">
                  <c:v>203899</c:v>
                </c:pt>
                <c:pt idx="52">
                  <c:v>206162</c:v>
                </c:pt>
                <c:pt idx="53">
                  <c:v>208801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2E-4248-9AF4-5BA1DAFF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49551"/>
        <c:axId val="2031794383"/>
      </c:scatterChart>
      <c:valAx>
        <c:axId val="89049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Percentil da amostra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1794383"/>
        <c:crosses val="autoZero"/>
        <c:crossBetween val="midCat"/>
      </c:valAx>
      <c:valAx>
        <c:axId val="20317943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Veículos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0495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Forecast de vendas de veículos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Previsão!$D$4</c:f>
              <c:strCache>
                <c:ptCount val="1"/>
                <c:pt idx="0">
                  <c:v>Veículos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Previsão!$D$5:$D$61</c:f>
              <c:numCache>
                <c:formatCode>#,##0</c:formatCode>
                <c:ptCount val="57"/>
                <c:pt idx="0">
                  <c:v>206162</c:v>
                </c:pt>
                <c:pt idx="1">
                  <c:v>149828</c:v>
                </c:pt>
                <c:pt idx="2">
                  <c:v>189859</c:v>
                </c:pt>
                <c:pt idx="3">
                  <c:v>179214</c:v>
                </c:pt>
                <c:pt idx="4">
                  <c:v>175618</c:v>
                </c:pt>
                <c:pt idx="5">
                  <c:v>175254</c:v>
                </c:pt>
                <c:pt idx="6">
                  <c:v>186995</c:v>
                </c:pt>
                <c:pt idx="7">
                  <c:v>172621</c:v>
                </c:pt>
                <c:pt idx="8">
                  <c:v>166347</c:v>
                </c:pt>
                <c:pt idx="9">
                  <c:v>161581</c:v>
                </c:pt>
                <c:pt idx="10">
                  <c:v>165968</c:v>
                </c:pt>
                <c:pt idx="11">
                  <c:v>193210</c:v>
                </c:pt>
                <c:pt idx="12">
                  <c:v>131253</c:v>
                </c:pt>
                <c:pt idx="13">
                  <c:v>122727</c:v>
                </c:pt>
                <c:pt idx="14">
                  <c:v>147641</c:v>
                </c:pt>
                <c:pt idx="15">
                  <c:v>131961</c:v>
                </c:pt>
                <c:pt idx="16">
                  <c:v>137429</c:v>
                </c:pt>
                <c:pt idx="17">
                  <c:v>139567</c:v>
                </c:pt>
                <c:pt idx="18">
                  <c:v>146578</c:v>
                </c:pt>
                <c:pt idx="19">
                  <c:v>148967</c:v>
                </c:pt>
                <c:pt idx="20">
                  <c:v>130998</c:v>
                </c:pt>
                <c:pt idx="21">
                  <c:v>132352</c:v>
                </c:pt>
                <c:pt idx="22">
                  <c:v>148686</c:v>
                </c:pt>
                <c:pt idx="23">
                  <c:v>169990</c:v>
                </c:pt>
                <c:pt idx="24">
                  <c:v>121378</c:v>
                </c:pt>
                <c:pt idx="25">
                  <c:v>112374</c:v>
                </c:pt>
                <c:pt idx="26">
                  <c:v>158055</c:v>
                </c:pt>
                <c:pt idx="27">
                  <c:v>131499</c:v>
                </c:pt>
                <c:pt idx="28">
                  <c:v>163284</c:v>
                </c:pt>
                <c:pt idx="29">
                  <c:v>161030</c:v>
                </c:pt>
                <c:pt idx="30">
                  <c:v>151677</c:v>
                </c:pt>
                <c:pt idx="31">
                  <c:v>180882</c:v>
                </c:pt>
                <c:pt idx="32">
                  <c:v>167997</c:v>
                </c:pt>
                <c:pt idx="33">
                  <c:v>166822</c:v>
                </c:pt>
                <c:pt idx="34">
                  <c:v>168886</c:v>
                </c:pt>
                <c:pt idx="35">
                  <c:v>171986</c:v>
                </c:pt>
                <c:pt idx="36">
                  <c:v>149041</c:v>
                </c:pt>
                <c:pt idx="37">
                  <c:v>129782</c:v>
                </c:pt>
                <c:pt idx="38">
                  <c:v>172842</c:v>
                </c:pt>
                <c:pt idx="39">
                  <c:v>178803</c:v>
                </c:pt>
                <c:pt idx="40">
                  <c:v>164410</c:v>
                </c:pt>
                <c:pt idx="41">
                  <c:v>163497</c:v>
                </c:pt>
                <c:pt idx="42">
                  <c:v>176047</c:v>
                </c:pt>
                <c:pt idx="43">
                  <c:v>203899</c:v>
                </c:pt>
                <c:pt idx="44">
                  <c:v>173173</c:v>
                </c:pt>
                <c:pt idx="45">
                  <c:v>208801</c:v>
                </c:pt>
                <c:pt idx="46">
                  <c:v>192135</c:v>
                </c:pt>
                <c:pt idx="47">
                  <c:v>189407</c:v>
                </c:pt>
                <c:pt idx="48">
                  <c:v>163796</c:v>
                </c:pt>
                <c:pt idx="49">
                  <c:v>162537</c:v>
                </c:pt>
                <c:pt idx="50">
                  <c:v>170483</c:v>
                </c:pt>
                <c:pt idx="51">
                  <c:v>189097</c:v>
                </c:pt>
                <c:pt idx="52">
                  <c:v>198779</c:v>
                </c:pt>
                <c:pt idx="53">
                  <c:v>181291</c:v>
                </c:pt>
                <c:pt idx="54">
                  <c:v>195854</c:v>
                </c:pt>
                <c:pt idx="55">
                  <c:v>195927</c:v>
                </c:pt>
                <c:pt idx="56">
                  <c:v>187816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74-4C5F-ADE0-CD5880855445}"/>
            </c:ext>
          </c:extLst>
        </c:ser>
        <c:ser>
          <c:idx val="1"/>
          <c:order val="1"/>
          <c:tx>
            <c:strRef>
              <c:f>Previsão!$I$4</c:f>
              <c:strCache>
                <c:ptCount val="1"/>
                <c:pt idx="0">
                  <c:v>Estimativa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Previsão!$I$5:$I$61</c:f>
              <c:numCache>
                <c:formatCode>#,##0</c:formatCode>
                <c:ptCount val="57"/>
                <c:pt idx="0">
                  <c:v>165379.51014487664</c:v>
                </c:pt>
                <c:pt idx="1">
                  <c:v>174328.87247976492</c:v>
                </c:pt>
                <c:pt idx="2">
                  <c:v>171614.92060104624</c:v>
                </c:pt>
                <c:pt idx="3">
                  <c:v>181370.28193903732</c:v>
                </c:pt>
                <c:pt idx="4">
                  <c:v>177633.84730897768</c:v>
                </c:pt>
                <c:pt idx="5">
                  <c:v>173873.80746228184</c:v>
                </c:pt>
                <c:pt idx="6">
                  <c:v>174569.82069242495</c:v>
                </c:pt>
                <c:pt idx="7">
                  <c:v>183103.42201594834</c:v>
                </c:pt>
                <c:pt idx="8">
                  <c:v>174203.32409889513</c:v>
                </c:pt>
                <c:pt idx="9">
                  <c:v>177057.74467820436</c:v>
                </c:pt>
                <c:pt idx="10">
                  <c:v>168233.52792573147</c:v>
                </c:pt>
                <c:pt idx="11">
                  <c:v>161734.7695337059</c:v>
                </c:pt>
                <c:pt idx="12">
                  <c:v>147007.29367122659</c:v>
                </c:pt>
                <c:pt idx="13">
                  <c:v>152042.94218692233</c:v>
                </c:pt>
                <c:pt idx="14">
                  <c:v>162849.38583694884</c:v>
                </c:pt>
                <c:pt idx="15">
                  <c:v>157132.98449683096</c:v>
                </c:pt>
                <c:pt idx="16">
                  <c:v>147764.16944846846</c:v>
                </c:pt>
                <c:pt idx="17">
                  <c:v>153184.3091199779</c:v>
                </c:pt>
                <c:pt idx="18">
                  <c:v>149247.40019151024</c:v>
                </c:pt>
                <c:pt idx="19">
                  <c:v>151440.01890497535</c:v>
                </c:pt>
                <c:pt idx="20">
                  <c:v>159042.9580702073</c:v>
                </c:pt>
                <c:pt idx="21">
                  <c:v>152939.26024709953</c:v>
                </c:pt>
                <c:pt idx="22">
                  <c:v>146697.55896457715</c:v>
                </c:pt>
                <c:pt idx="23">
                  <c:v>138158.41815731468</c:v>
                </c:pt>
                <c:pt idx="24">
                  <c:v>130789.99403716371</c:v>
                </c:pt>
                <c:pt idx="25">
                  <c:v>132763.93883625625</c:v>
                </c:pt>
                <c:pt idx="26">
                  <c:v>136118.44699869107</c:v>
                </c:pt>
                <c:pt idx="27">
                  <c:v>140704.70386371017</c:v>
                </c:pt>
                <c:pt idx="28">
                  <c:v>139162.04939709045</c:v>
                </c:pt>
                <c:pt idx="29">
                  <c:v>150954.54098122235</c:v>
                </c:pt>
                <c:pt idx="30">
                  <c:v>143830.71889202975</c:v>
                </c:pt>
                <c:pt idx="31">
                  <c:v>156057.17110349104</c:v>
                </c:pt>
                <c:pt idx="32">
                  <c:v>163143.36019091433</c:v>
                </c:pt>
                <c:pt idx="33">
                  <c:v>160850.29869993843</c:v>
                </c:pt>
                <c:pt idx="34">
                  <c:v>162337.56739074434</c:v>
                </c:pt>
                <c:pt idx="35">
                  <c:v>156366.33354331204</c:v>
                </c:pt>
                <c:pt idx="36">
                  <c:v>156502.63041307108</c:v>
                </c:pt>
                <c:pt idx="37">
                  <c:v>159321.60815674538</c:v>
                </c:pt>
                <c:pt idx="38">
                  <c:v>166680.65989907359</c:v>
                </c:pt>
                <c:pt idx="39">
                  <c:v>168627.78289774034</c:v>
                </c:pt>
                <c:pt idx="40">
                  <c:v>169796.51562165035</c:v>
                </c:pt>
                <c:pt idx="41">
                  <c:v>162893.38584608637</c:v>
                </c:pt>
                <c:pt idx="42">
                  <c:v>183373.32334386455</c:v>
                </c:pt>
                <c:pt idx="43">
                  <c:v>193478.14310939566</c:v>
                </c:pt>
                <c:pt idx="44">
                  <c:v>189198.7529113956</c:v>
                </c:pt>
                <c:pt idx="45">
                  <c:v>193228.09874320668</c:v>
                </c:pt>
                <c:pt idx="46">
                  <c:v>197169.6274936781</c:v>
                </c:pt>
                <c:pt idx="47">
                  <c:v>175649.17824622066</c:v>
                </c:pt>
                <c:pt idx="48">
                  <c:v>164292.59681656538</c:v>
                </c:pt>
                <c:pt idx="49">
                  <c:v>161826.87480920809</c:v>
                </c:pt>
                <c:pt idx="50">
                  <c:v>161966.11088921063</c:v>
                </c:pt>
                <c:pt idx="51">
                  <c:v>174825.31971315356</c:v>
                </c:pt>
                <c:pt idx="52">
                  <c:v>191248.33823608121</c:v>
                </c:pt>
                <c:pt idx="53">
                  <c:v>190727.3807421345</c:v>
                </c:pt>
                <c:pt idx="54">
                  <c:v>179801.50891996469</c:v>
                </c:pt>
                <c:pt idx="55">
                  <c:v>182989.58353066441</c:v>
                </c:pt>
                <c:pt idx="56">
                  <c:v>185190.41317197742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74-4C5F-ADE0-CD5880855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360751"/>
        <c:axId val="2066249503"/>
      </c:lineChart>
      <c:catAx>
        <c:axId val="210136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6249503"/>
        <c:crosses val="autoZero"/>
        <c:auto val="1"/>
        <c:lblAlgn val="ctr"/>
        <c:lblOffset val="100"/>
        <c:noMultiLvlLbl val="0"/>
      </c:catAx>
      <c:valAx>
        <c:axId val="206624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13607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151947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5F866D3-BE67-4123-A6E3-AC0F1ECF21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266700</xdr:colOff>
      <xdr:row>1</xdr:row>
      <xdr:rowOff>19050</xdr:rowOff>
    </xdr:from>
    <xdr:ext cx="5543550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C4ECB4A-E875-4AE8-97B4-89E8F2991B36}"/>
            </a:ext>
          </a:extLst>
        </xdr:cNvPr>
        <xdr:cNvSpPr/>
      </xdr:nvSpPr>
      <xdr:spPr>
        <a:xfrm>
          <a:off x="1952625" y="123825"/>
          <a:ext cx="5543550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Emplacamento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de Automóveis no Brasil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A2B26B6-EB65-4282-8B46-6443DC5A5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151947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77A89BE-CD55-4C5E-AC93-A88EA7D5A4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266700</xdr:colOff>
      <xdr:row>1</xdr:row>
      <xdr:rowOff>19050</xdr:rowOff>
    </xdr:from>
    <xdr:ext cx="5543550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B6ACBB7-2751-4647-A365-95C983A282C5}"/>
            </a:ext>
          </a:extLst>
        </xdr:cNvPr>
        <xdr:cNvSpPr/>
      </xdr:nvSpPr>
      <xdr:spPr>
        <a:xfrm>
          <a:off x="1971675" y="123825"/>
          <a:ext cx="5543550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Emplacamento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de Automóveis no Brasil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D9E648-7B3A-46AD-BA60-C8E369C4F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151947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8E3D83-DCD6-4ADA-8A1F-A230020923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266700</xdr:colOff>
      <xdr:row>1</xdr:row>
      <xdr:rowOff>19050</xdr:rowOff>
    </xdr:from>
    <xdr:ext cx="532447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B4F60DAC-8D4C-45CE-A5E6-968E1176787B}"/>
            </a:ext>
          </a:extLst>
        </xdr:cNvPr>
        <xdr:cNvSpPr/>
      </xdr:nvSpPr>
      <xdr:spPr>
        <a:xfrm>
          <a:off x="1971675" y="123825"/>
          <a:ext cx="532447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Emplacamento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de Automóveis no Brasil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BD5698-B846-4DA3-9390-463189CF0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151947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DE6F5C3-D240-4C03-B5D0-3D5FA77B45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266700</xdr:colOff>
      <xdr:row>1</xdr:row>
      <xdr:rowOff>19050</xdr:rowOff>
    </xdr:from>
    <xdr:ext cx="532447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BFEB0912-9A2E-485B-A663-55663FD4CEEB}"/>
            </a:ext>
          </a:extLst>
        </xdr:cNvPr>
        <xdr:cNvSpPr/>
      </xdr:nvSpPr>
      <xdr:spPr>
        <a:xfrm>
          <a:off x="1971675" y="123825"/>
          <a:ext cx="532447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Emplacamento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de Automóveis no Brasil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161925</xdr:rowOff>
    </xdr:from>
    <xdr:to>
      <xdr:col>10</xdr:col>
      <xdr:colOff>257175</xdr:colOff>
      <xdr:row>10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20D737-9BE7-42B6-9342-E736305BC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5</xdr:col>
      <xdr:colOff>275772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4138814-6630-45AF-A1AE-ED413A5AA6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266700</xdr:colOff>
      <xdr:row>1</xdr:row>
      <xdr:rowOff>19050</xdr:rowOff>
    </xdr:from>
    <xdr:ext cx="8191500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ADA34B3-BB1C-4227-B1C2-0B42A99F53F1}"/>
            </a:ext>
          </a:extLst>
        </xdr:cNvPr>
        <xdr:cNvSpPr/>
      </xdr:nvSpPr>
      <xdr:spPr>
        <a:xfrm>
          <a:off x="1952625" y="123825"/>
          <a:ext cx="8191500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Modelo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Preditivo para vendas de automóveis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oneCellAnchor>
    <xdr:from>
      <xdr:col>11</xdr:col>
      <xdr:colOff>133350</xdr:colOff>
      <xdr:row>8</xdr:row>
      <xdr:rowOff>128587</xdr:rowOff>
    </xdr:from>
    <xdr:ext cx="1778500" cy="1565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A494EC2F-2101-4D89-8759-C6B902A62032}"/>
                </a:ext>
              </a:extLst>
            </xdr:cNvPr>
            <xdr:cNvSpPr txBox="1"/>
          </xdr:nvSpPr>
          <xdr:spPr>
            <a:xfrm>
              <a:off x="6372225" y="2043112"/>
              <a:ext cx="1778500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000" b="1" i="1">
                        <a:latin typeface="Cambria Math" panose="02040503050406030204" pitchFamily="18" charset="0"/>
                      </a:rPr>
                      <m:t>𝒀</m:t>
                    </m:r>
                    <m:r>
                      <a:rPr lang="pt-BR" sz="1000" b="1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0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0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1000" b="1" i="1">
                            <a:latin typeface="Cambria Math" panose="02040503050406030204" pitchFamily="18" charset="0"/>
                          </a:rPr>
                          <m:t>𝟎</m:t>
                        </m:r>
                      </m:sub>
                    </m:sSub>
                    <m:r>
                      <a:rPr lang="pt-BR" sz="10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0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0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10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sSub>
                      <m:sSubPr>
                        <m:ctrlPr>
                          <a:rPr lang="pt-BR" sz="10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0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pt-BR" sz="10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pt-BR" sz="10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0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0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10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  <m:sSub>
                      <m:sSubPr>
                        <m:ctrlPr>
                          <a:rPr lang="pt-BR" sz="10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0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pt-BR" sz="10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  <m:r>
                      <a:rPr lang="pt-BR" sz="10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0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0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1000" b="1" i="1">
                            <a:latin typeface="Cambria Math" panose="02040503050406030204" pitchFamily="18" charset="0"/>
                          </a:rPr>
                          <m:t>𝟑</m:t>
                        </m:r>
                      </m:sub>
                    </m:sSub>
                    <m:sSub>
                      <m:sSubPr>
                        <m:ctrlPr>
                          <a:rPr lang="pt-BR" sz="10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0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pt-BR" sz="1000" b="1" i="1">
                            <a:latin typeface="Cambria Math" panose="02040503050406030204" pitchFamily="18" charset="0"/>
                          </a:rPr>
                          <m:t>𝟑</m:t>
                        </m:r>
                      </m:sub>
                    </m:sSub>
                  </m:oMath>
                </m:oMathPara>
              </a14:m>
              <a:endParaRPr lang="pt-BR" sz="1000" b="1"/>
            </a:p>
          </xdr:txBody>
        </xdr:sp>
      </mc:Choice>
      <mc:Fallback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A494EC2F-2101-4D89-8759-C6B902A62032}"/>
                </a:ext>
              </a:extLst>
            </xdr:cNvPr>
            <xdr:cNvSpPr txBox="1"/>
          </xdr:nvSpPr>
          <xdr:spPr>
            <a:xfrm>
              <a:off x="6372225" y="2043112"/>
              <a:ext cx="1778500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000" b="1" i="0">
                  <a:latin typeface="Cambria Math" panose="02040503050406030204" pitchFamily="18" charset="0"/>
                </a:rPr>
                <a:t>𝒀=</a:t>
              </a:r>
              <a:r>
                <a:rPr lang="pt-BR" sz="10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000" b="1" i="0">
                  <a:latin typeface="Cambria Math" panose="02040503050406030204" pitchFamily="18" charset="0"/>
                </a:rPr>
                <a:t>𝟎+</a:t>
              </a:r>
              <a:r>
                <a:rPr lang="pt-BR" sz="10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000" b="1" i="0">
                  <a:latin typeface="Cambria Math" panose="02040503050406030204" pitchFamily="18" charset="0"/>
                </a:rPr>
                <a:t>𝟏 𝑿_𝟏+</a:t>
              </a:r>
              <a:r>
                <a:rPr lang="pt-BR" sz="10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000" b="1" i="0">
                  <a:latin typeface="Cambria Math" panose="02040503050406030204" pitchFamily="18" charset="0"/>
                </a:rPr>
                <a:t>𝟐 𝑿_𝟐+</a:t>
              </a:r>
              <a:r>
                <a:rPr lang="pt-BR" sz="10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000" b="1" i="0">
                  <a:latin typeface="Cambria Math" panose="02040503050406030204" pitchFamily="18" charset="0"/>
                </a:rPr>
                <a:t>𝟑 𝑿_𝟑</a:t>
              </a:r>
              <a:endParaRPr lang="pt-BR" sz="1000" b="1"/>
            </a:p>
          </xdr:txBody>
        </xdr:sp>
      </mc:Fallback>
    </mc:AlternateContent>
    <xdr:clientData/>
  </xdr:oneCellAnchor>
  <xdr:oneCellAnchor>
    <xdr:from>
      <xdr:col>12</xdr:col>
      <xdr:colOff>38100</xdr:colOff>
      <xdr:row>11</xdr:row>
      <xdr:rowOff>100012</xdr:rowOff>
    </xdr:from>
    <xdr:ext cx="6480044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DC6D6C1B-A6EB-4BAC-B643-5F7E1EF46E24}"/>
                </a:ext>
              </a:extLst>
            </xdr:cNvPr>
            <xdr:cNvSpPr txBox="1"/>
          </xdr:nvSpPr>
          <xdr:spPr>
            <a:xfrm>
              <a:off x="4810125" y="2652712"/>
              <a:ext cx="648004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200" b="1" i="1">
                        <a:latin typeface="Cambria Math" panose="02040503050406030204" pitchFamily="18" charset="0"/>
                      </a:rPr>
                      <m:t>𝒀</m:t>
                    </m:r>
                    <m:r>
                      <a:rPr lang="pt-BR" sz="12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200" b="1" i="1">
                        <a:latin typeface="Cambria Math" panose="02040503050406030204" pitchFamily="18" charset="0"/>
                      </a:rPr>
                      <m:t>𝟏𝟖𝟗𝟒𝟓𝟏</m:t>
                    </m:r>
                    <m:r>
                      <a:rPr lang="pt-BR" sz="1200" b="1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pt-BR" sz="1200" b="1" i="1">
                        <a:latin typeface="Cambria Math" panose="02040503050406030204" pitchFamily="18" charset="0"/>
                      </a:rPr>
                      <m:t>𝟓𝟖</m:t>
                    </m:r>
                    <m:r>
                      <a:rPr lang="pt-BR" sz="12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pt-BR" sz="1200" b="1" i="1">
                        <a:latin typeface="Cambria Math" panose="02040503050406030204" pitchFamily="18" charset="0"/>
                      </a:rPr>
                      <m:t>𝟐𝟏𝟒𝟐𝟔</m:t>
                    </m:r>
                    <m:r>
                      <a:rPr lang="pt-BR" sz="1200" b="1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pt-BR" sz="1200" b="1" i="1">
                        <a:latin typeface="Cambria Math" panose="02040503050406030204" pitchFamily="18" charset="0"/>
                      </a:rPr>
                      <m:t>𝟎𝟑</m:t>
                    </m:r>
                    <m:r>
                      <a:rPr lang="pt-BR" sz="1200" b="1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pt-BR" sz="1200" b="1" i="1">
                        <a:latin typeface="Cambria Math" panose="02040503050406030204" pitchFamily="18" charset="0"/>
                      </a:rPr>
                      <m:t>𝑰𝑷𝑪𝑨</m:t>
                    </m:r>
                    <m:r>
                      <a:rPr lang="pt-BR" sz="1200" b="1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200" b="1" i="1">
                        <a:latin typeface="Cambria Math" panose="02040503050406030204" pitchFamily="18" charset="0"/>
                      </a:rPr>
                      <m:t>𝟑𝟔𝟖𝟏𝟎</m:t>
                    </m:r>
                    <m:r>
                      <a:rPr lang="pt-BR" sz="1200" b="1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pt-BR" sz="1200" b="1" i="1">
                        <a:latin typeface="Cambria Math" panose="02040503050406030204" pitchFamily="18" charset="0"/>
                      </a:rPr>
                      <m:t>𝟒𝟗</m:t>
                    </m:r>
                    <m:r>
                      <a:rPr lang="pt-BR" sz="1200" b="1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pt-BR" sz="1200" b="1" i="1">
                        <a:latin typeface="Cambria Math" panose="02040503050406030204" pitchFamily="18" charset="0"/>
                      </a:rPr>
                      <m:t>𝑪𝒐𝒎𝒃𝒖𝒔𝒕</m:t>
                    </m:r>
                    <m:r>
                      <a:rPr lang="pt-BR" sz="1200" b="1" i="1">
                        <a:latin typeface="Cambria Math" panose="02040503050406030204" pitchFamily="18" charset="0"/>
                      </a:rPr>
                      <m:t>í</m:t>
                    </m:r>
                    <m:r>
                      <a:rPr lang="pt-BR" sz="1200" b="1" i="1">
                        <a:latin typeface="Cambria Math" panose="02040503050406030204" pitchFamily="18" charset="0"/>
                      </a:rPr>
                      <m:t>𝒗𝒆𝒍</m:t>
                    </m:r>
                    <m:r>
                      <a:rPr lang="pt-BR" sz="12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pt-BR" sz="1200" b="1" i="1">
                        <a:latin typeface="Cambria Math" panose="02040503050406030204" pitchFamily="18" charset="0"/>
                      </a:rPr>
                      <m:t>𝟏𝟑𝟖𝟏𝟏</m:t>
                    </m:r>
                    <m:r>
                      <a:rPr lang="pt-BR" sz="1200" b="1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pt-BR" sz="1200" b="1" i="1">
                        <a:latin typeface="Cambria Math" panose="02040503050406030204" pitchFamily="18" charset="0"/>
                      </a:rPr>
                      <m:t>𝟖𝟎</m:t>
                    </m:r>
                    <m:r>
                      <a:rPr lang="pt-BR" sz="1200" b="1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pt-BR" sz="1200" b="1" i="1">
                        <a:latin typeface="Cambria Math" panose="02040503050406030204" pitchFamily="18" charset="0"/>
                      </a:rPr>
                      <m:t>𝑫𝒆𝒔𝒆𝒎𝒑𝒓𝒆𝒈𝒐</m:t>
                    </m:r>
                  </m:oMath>
                </m:oMathPara>
              </a14:m>
              <a:endParaRPr lang="pt-BR" sz="1200" b="1"/>
            </a:p>
          </xdr:txBody>
        </xdr:sp>
      </mc:Choice>
      <mc:Fallback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DC6D6C1B-A6EB-4BAC-B643-5F7E1EF46E24}"/>
                </a:ext>
              </a:extLst>
            </xdr:cNvPr>
            <xdr:cNvSpPr txBox="1"/>
          </xdr:nvSpPr>
          <xdr:spPr>
            <a:xfrm>
              <a:off x="4810125" y="2652712"/>
              <a:ext cx="648004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200" b="1" i="0">
                  <a:latin typeface="Cambria Math" panose="02040503050406030204" pitchFamily="18" charset="0"/>
                </a:rPr>
                <a:t>𝒀=𝟏𝟖𝟗𝟒𝟓𝟏,𝟓𝟖−𝟐𝟏𝟒𝟐𝟔,𝟎𝟑∗𝑰𝑷𝑪𝑨+𝟑𝟔𝟖𝟏𝟎,𝟒𝟗∗𝑪𝒐𝒎𝒃𝒖𝒔𝒕í𝒗𝒆𝒍−𝟏𝟑𝟖𝟏𝟏,𝟖𝟎∗𝑫𝒆𝒔𝒆𝒎𝒑𝒓𝒆𝒈𝒐</a:t>
              </a:r>
              <a:endParaRPr lang="pt-BR" sz="1200" b="1"/>
            </a:p>
          </xdr:txBody>
        </xdr:sp>
      </mc:Fallback>
    </mc:AlternateContent>
    <xdr:clientData/>
  </xdr:oneCellAnchor>
  <xdr:twoCellAnchor>
    <xdr:from>
      <xdr:col>11</xdr:col>
      <xdr:colOff>23811</xdr:colOff>
      <xdr:row>15</xdr:row>
      <xdr:rowOff>28575</xdr:rowOff>
    </xdr:from>
    <xdr:to>
      <xdr:col>21</xdr:col>
      <xdr:colOff>647699</xdr:colOff>
      <xdr:row>30</xdr:row>
      <xdr:rowOff>180975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CC3E855-85EA-4EB4-8136-0ECFBD8DE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709A2-AFD6-480E-A864-F38C94F0A2A5}">
  <dimension ref="B1:K61"/>
  <sheetViews>
    <sheetView showGridLines="0" zoomScaleNormal="100" workbookViewId="0">
      <selection activeCell="C58" sqref="C58"/>
    </sheetView>
  </sheetViews>
  <sheetFormatPr defaultRowHeight="15" x14ac:dyDescent="0.25"/>
  <cols>
    <col min="1" max="1" width="2.140625" customWidth="1"/>
    <col min="2" max="2" width="2.28515625" customWidth="1"/>
    <col min="3" max="3" width="7" bestFit="1" customWidth="1"/>
    <col min="4" max="10" width="14.140625" customWidth="1"/>
    <col min="11" max="11" width="2.85546875" customWidth="1"/>
  </cols>
  <sheetData>
    <row r="1" spans="2:11" ht="8.25" customHeight="1" x14ac:dyDescent="0.25"/>
    <row r="2" spans="2:11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</row>
    <row r="3" spans="2:11" ht="10.5" customHeight="1" x14ac:dyDescent="0.25"/>
    <row r="4" spans="2:11" x14ac:dyDescent="0.25">
      <c r="C4" s="2" t="s">
        <v>0</v>
      </c>
      <c r="D4" s="14" t="s">
        <v>3</v>
      </c>
      <c r="E4" s="14" t="s">
        <v>1</v>
      </c>
      <c r="F4" s="14" t="s">
        <v>4</v>
      </c>
      <c r="G4" s="14" t="s">
        <v>5</v>
      </c>
      <c r="H4" s="14" t="s">
        <v>2</v>
      </c>
      <c r="I4" s="14" t="s">
        <v>7</v>
      </c>
      <c r="J4" s="14" t="s">
        <v>6</v>
      </c>
    </row>
    <row r="5" spans="2:11" x14ac:dyDescent="0.25">
      <c r="C5" s="3">
        <v>42005</v>
      </c>
      <c r="D5" s="4">
        <v>206162</v>
      </c>
      <c r="E5" s="5">
        <v>1.24</v>
      </c>
      <c r="F5" s="5">
        <v>3.032</v>
      </c>
      <c r="G5" s="5">
        <v>788</v>
      </c>
      <c r="H5" s="5">
        <v>7.9</v>
      </c>
      <c r="I5" s="5">
        <v>47.11</v>
      </c>
      <c r="J5" s="5">
        <v>2.6823999999999999</v>
      </c>
    </row>
    <row r="6" spans="2:11" x14ac:dyDescent="0.25">
      <c r="C6" s="6">
        <v>42036</v>
      </c>
      <c r="D6" s="4">
        <v>149828</v>
      </c>
      <c r="E6" s="5">
        <v>1.22</v>
      </c>
      <c r="F6" s="5">
        <v>3.3010000000000002</v>
      </c>
      <c r="G6" s="5">
        <v>788</v>
      </c>
      <c r="H6" s="5">
        <v>8</v>
      </c>
      <c r="I6" s="5">
        <v>54.79</v>
      </c>
      <c r="J6" s="5">
        <v>2.839</v>
      </c>
    </row>
    <row r="7" spans="2:11" x14ac:dyDescent="0.25">
      <c r="C7" s="6">
        <v>42064</v>
      </c>
      <c r="D7" s="4">
        <v>189859</v>
      </c>
      <c r="E7" s="5">
        <v>1.32</v>
      </c>
      <c r="F7" s="5">
        <v>3.323</v>
      </c>
      <c r="G7" s="5">
        <v>788</v>
      </c>
      <c r="H7" s="5">
        <v>8.1</v>
      </c>
      <c r="I7" s="5">
        <v>52.83</v>
      </c>
      <c r="J7" s="5">
        <v>3.1958000000000002</v>
      </c>
    </row>
    <row r="8" spans="2:11" x14ac:dyDescent="0.25">
      <c r="C8" s="6">
        <v>42095</v>
      </c>
      <c r="D8" s="4">
        <v>179214</v>
      </c>
      <c r="E8" s="5">
        <v>0.71</v>
      </c>
      <c r="F8" s="5">
        <v>3.3079999999999998</v>
      </c>
      <c r="G8" s="5">
        <v>788</v>
      </c>
      <c r="H8" s="5">
        <v>8.3000000000000007</v>
      </c>
      <c r="I8" s="5">
        <v>57.54</v>
      </c>
      <c r="J8" s="5">
        <v>3.0145</v>
      </c>
    </row>
    <row r="9" spans="2:11" x14ac:dyDescent="0.25">
      <c r="C9" s="6">
        <v>42125</v>
      </c>
      <c r="D9" s="4">
        <v>175618</v>
      </c>
      <c r="E9" s="5">
        <v>0.74</v>
      </c>
      <c r="F9" s="5">
        <v>3.2989999999999999</v>
      </c>
      <c r="G9" s="5">
        <v>788</v>
      </c>
      <c r="H9" s="5">
        <v>8.5</v>
      </c>
      <c r="I9" s="5">
        <v>62.51</v>
      </c>
      <c r="J9" s="5">
        <v>3.1798000000000002</v>
      </c>
    </row>
    <row r="10" spans="2:11" x14ac:dyDescent="0.25">
      <c r="C10" s="6">
        <v>42156</v>
      </c>
      <c r="D10" s="4">
        <v>175254</v>
      </c>
      <c r="E10" s="5">
        <v>0.79</v>
      </c>
      <c r="F10" s="5">
        <v>3.3010000000000002</v>
      </c>
      <c r="G10" s="5">
        <v>788</v>
      </c>
      <c r="H10" s="5">
        <v>8.6999999999999993</v>
      </c>
      <c r="I10" s="5">
        <v>61.31</v>
      </c>
      <c r="J10" s="5">
        <v>3.1031</v>
      </c>
    </row>
    <row r="11" spans="2:11" x14ac:dyDescent="0.25">
      <c r="C11" s="6">
        <v>42186</v>
      </c>
      <c r="D11" s="4">
        <v>186995</v>
      </c>
      <c r="E11" s="5">
        <v>0.62</v>
      </c>
      <c r="F11" s="5">
        <v>3.2959999999999998</v>
      </c>
      <c r="G11" s="5">
        <v>788</v>
      </c>
      <c r="H11" s="5">
        <v>8.9</v>
      </c>
      <c r="I11" s="5">
        <v>54.34</v>
      </c>
      <c r="J11" s="5">
        <v>3.4213</v>
      </c>
    </row>
    <row r="12" spans="2:11" x14ac:dyDescent="0.25">
      <c r="C12" s="6">
        <v>42217</v>
      </c>
      <c r="D12" s="4">
        <v>172621</v>
      </c>
      <c r="E12" s="5">
        <v>0.22</v>
      </c>
      <c r="F12" s="5">
        <v>3.2949999999999999</v>
      </c>
      <c r="G12" s="5">
        <v>788</v>
      </c>
      <c r="H12" s="5">
        <v>8.9</v>
      </c>
      <c r="I12" s="5">
        <v>45.69</v>
      </c>
      <c r="J12" s="5">
        <v>3.6193</v>
      </c>
    </row>
    <row r="13" spans="2:11" x14ac:dyDescent="0.25">
      <c r="C13" s="6">
        <v>42248</v>
      </c>
      <c r="D13" s="4">
        <v>166347</v>
      </c>
      <c r="E13" s="5">
        <v>0.54</v>
      </c>
      <c r="F13" s="5">
        <v>3.2770000000000001</v>
      </c>
      <c r="G13" s="5">
        <v>788</v>
      </c>
      <c r="H13" s="5">
        <v>9</v>
      </c>
      <c r="I13" s="5">
        <v>46.28</v>
      </c>
      <c r="J13" s="5">
        <v>3.9491000000000001</v>
      </c>
    </row>
    <row r="14" spans="2:11" x14ac:dyDescent="0.25">
      <c r="C14" s="6">
        <v>42278</v>
      </c>
      <c r="D14" s="4">
        <v>161581</v>
      </c>
      <c r="E14" s="5">
        <v>0.82</v>
      </c>
      <c r="F14" s="5">
        <v>3.48</v>
      </c>
      <c r="G14" s="5">
        <v>788</v>
      </c>
      <c r="H14" s="5">
        <v>8.9</v>
      </c>
      <c r="I14" s="5">
        <v>46.96</v>
      </c>
      <c r="J14" s="5">
        <v>3.8563999999999998</v>
      </c>
    </row>
    <row r="15" spans="2:11" x14ac:dyDescent="0.25">
      <c r="C15" s="6">
        <v>42309</v>
      </c>
      <c r="D15" s="4">
        <v>165968</v>
      </c>
      <c r="E15" s="5">
        <v>1.01</v>
      </c>
      <c r="F15" s="5">
        <v>3.5760000000000001</v>
      </c>
      <c r="G15" s="5">
        <v>788</v>
      </c>
      <c r="H15" s="5">
        <v>9.5</v>
      </c>
      <c r="I15" s="5">
        <v>43.11</v>
      </c>
      <c r="J15" s="5">
        <v>3.8690000000000002</v>
      </c>
    </row>
    <row r="16" spans="2:11" x14ac:dyDescent="0.25">
      <c r="C16" s="6">
        <v>42339</v>
      </c>
      <c r="D16" s="4">
        <v>193210</v>
      </c>
      <c r="E16" s="5">
        <v>0.96</v>
      </c>
      <c r="F16" s="5">
        <v>3.633</v>
      </c>
      <c r="G16" s="5">
        <v>788</v>
      </c>
      <c r="H16" s="5">
        <v>10.199999999999999</v>
      </c>
      <c r="I16" s="5">
        <v>36.57</v>
      </c>
      <c r="J16" s="5">
        <v>3.9607999999999999</v>
      </c>
    </row>
    <row r="17" spans="3:10" x14ac:dyDescent="0.25">
      <c r="C17" s="6">
        <v>42370</v>
      </c>
      <c r="D17" s="4">
        <v>131253</v>
      </c>
      <c r="E17" s="5">
        <v>1.27</v>
      </c>
      <c r="F17" s="5">
        <v>3.6760000000000002</v>
      </c>
      <c r="G17" s="5">
        <v>880</v>
      </c>
      <c r="H17" s="5">
        <v>10.9</v>
      </c>
      <c r="I17" s="5">
        <v>29.78</v>
      </c>
      <c r="J17" s="5">
        <v>3.9988000000000001</v>
      </c>
    </row>
    <row r="18" spans="3:10" x14ac:dyDescent="0.25">
      <c r="C18" s="6">
        <v>42401</v>
      </c>
      <c r="D18" s="4">
        <v>122727</v>
      </c>
      <c r="E18" s="5">
        <v>0.9</v>
      </c>
      <c r="F18" s="5">
        <v>3.71</v>
      </c>
      <c r="G18" s="5">
        <v>880</v>
      </c>
      <c r="H18" s="5">
        <v>11.2</v>
      </c>
      <c r="I18" s="5">
        <v>31.03</v>
      </c>
      <c r="J18" s="5">
        <v>4.0171000000000001</v>
      </c>
    </row>
    <row r="19" spans="3:10" x14ac:dyDescent="0.25">
      <c r="C19" s="6">
        <v>42430</v>
      </c>
      <c r="D19" s="4">
        <v>147641</v>
      </c>
      <c r="E19" s="5">
        <v>0.43</v>
      </c>
      <c r="F19" s="5">
        <v>3.73</v>
      </c>
      <c r="G19" s="5">
        <v>880</v>
      </c>
      <c r="H19" s="5">
        <v>11.2</v>
      </c>
      <c r="I19" s="5">
        <v>37.340000000000003</v>
      </c>
      <c r="J19" s="5">
        <v>3.5935000000000001</v>
      </c>
    </row>
    <row r="20" spans="3:10" x14ac:dyDescent="0.25">
      <c r="C20" s="6">
        <v>42461</v>
      </c>
      <c r="D20" s="4">
        <v>131961</v>
      </c>
      <c r="E20" s="5">
        <v>0.61</v>
      </c>
      <c r="F20" s="5">
        <v>3.7170000000000001</v>
      </c>
      <c r="G20" s="5">
        <v>880</v>
      </c>
      <c r="H20" s="5">
        <v>11.3</v>
      </c>
      <c r="I20" s="5">
        <v>40.75</v>
      </c>
      <c r="J20" s="5">
        <v>3.4358</v>
      </c>
    </row>
    <row r="21" spans="3:10" x14ac:dyDescent="0.25">
      <c r="C21" s="6">
        <v>42491</v>
      </c>
      <c r="D21" s="4">
        <v>137429</v>
      </c>
      <c r="E21" s="5">
        <v>0.78</v>
      </c>
      <c r="F21" s="5">
        <v>3.6739999999999999</v>
      </c>
      <c r="G21" s="5">
        <v>880</v>
      </c>
      <c r="H21" s="5">
        <v>11.6</v>
      </c>
      <c r="I21" s="5">
        <v>45.94</v>
      </c>
      <c r="J21" s="5">
        <v>3.6111</v>
      </c>
    </row>
    <row r="22" spans="3:10" x14ac:dyDescent="0.25">
      <c r="C22" s="6">
        <v>42522</v>
      </c>
      <c r="D22" s="4">
        <v>139567</v>
      </c>
      <c r="E22" s="5">
        <v>0.35</v>
      </c>
      <c r="F22" s="5">
        <v>3.6459999999999999</v>
      </c>
      <c r="G22" s="5">
        <v>880</v>
      </c>
      <c r="H22" s="5">
        <v>11.8</v>
      </c>
      <c r="I22" s="5">
        <v>47.69</v>
      </c>
      <c r="J22" s="5">
        <v>3.2134</v>
      </c>
    </row>
    <row r="23" spans="3:10" x14ac:dyDescent="0.25">
      <c r="C23" s="6">
        <v>42552</v>
      </c>
      <c r="D23" s="4">
        <v>146578</v>
      </c>
      <c r="E23" s="5">
        <v>0.52</v>
      </c>
      <c r="F23" s="5">
        <v>3.6379999999999999</v>
      </c>
      <c r="G23" s="5">
        <v>880</v>
      </c>
      <c r="H23" s="5">
        <v>11.8</v>
      </c>
      <c r="I23" s="5">
        <v>44.13</v>
      </c>
      <c r="J23" s="5">
        <v>3.2486000000000002</v>
      </c>
    </row>
    <row r="24" spans="3:10" x14ac:dyDescent="0.25">
      <c r="C24" s="6">
        <v>42583</v>
      </c>
      <c r="D24" s="4">
        <v>148967</v>
      </c>
      <c r="E24" s="5">
        <v>0.44</v>
      </c>
      <c r="F24" s="5">
        <v>3.6509999999999998</v>
      </c>
      <c r="G24" s="5">
        <v>880</v>
      </c>
      <c r="H24" s="5">
        <v>11.8</v>
      </c>
      <c r="I24" s="5">
        <v>44.88</v>
      </c>
      <c r="J24" s="5">
        <v>3.2273000000000001</v>
      </c>
    </row>
    <row r="25" spans="3:10" x14ac:dyDescent="0.25">
      <c r="C25" s="6">
        <v>42614</v>
      </c>
      <c r="D25" s="4">
        <v>130998</v>
      </c>
      <c r="E25" s="5">
        <v>0.08</v>
      </c>
      <c r="F25" s="5">
        <v>3.6480000000000001</v>
      </c>
      <c r="G25" s="5">
        <v>880</v>
      </c>
      <c r="H25" s="5">
        <v>11.8</v>
      </c>
      <c r="I25" s="5">
        <v>45.04</v>
      </c>
      <c r="J25" s="5">
        <v>3.2603</v>
      </c>
    </row>
    <row r="26" spans="3:10" x14ac:dyDescent="0.25">
      <c r="C26" s="6">
        <v>42644</v>
      </c>
      <c r="D26" s="4">
        <v>132352</v>
      </c>
      <c r="E26" s="5">
        <v>0.26</v>
      </c>
      <c r="F26" s="5">
        <v>3.6619999999999999</v>
      </c>
      <c r="G26" s="5">
        <v>880</v>
      </c>
      <c r="H26" s="5">
        <v>12</v>
      </c>
      <c r="I26" s="5">
        <v>49.29</v>
      </c>
      <c r="J26" s="5">
        <v>3.1892999999999998</v>
      </c>
    </row>
    <row r="27" spans="3:10" x14ac:dyDescent="0.25">
      <c r="C27" s="6">
        <v>42675</v>
      </c>
      <c r="D27" s="4">
        <v>148686</v>
      </c>
      <c r="E27" s="5">
        <v>0.18</v>
      </c>
      <c r="F27" s="5">
        <v>3.6709999999999998</v>
      </c>
      <c r="G27" s="5">
        <v>880</v>
      </c>
      <c r="H27" s="5">
        <v>12.6</v>
      </c>
      <c r="I27" s="5">
        <v>45.26</v>
      </c>
      <c r="J27" s="5">
        <v>3.3841999999999999</v>
      </c>
    </row>
    <row r="28" spans="3:10" x14ac:dyDescent="0.25">
      <c r="C28" s="6">
        <v>42705</v>
      </c>
      <c r="D28" s="4">
        <v>169990</v>
      </c>
      <c r="E28" s="5">
        <v>0.3</v>
      </c>
      <c r="F28" s="5">
        <v>3.734</v>
      </c>
      <c r="G28" s="5">
        <v>880</v>
      </c>
      <c r="H28" s="5">
        <v>13.2</v>
      </c>
      <c r="I28" s="5">
        <v>52.62</v>
      </c>
      <c r="J28" s="5">
        <v>3.2547000000000001</v>
      </c>
    </row>
    <row r="29" spans="3:10" x14ac:dyDescent="0.25">
      <c r="C29" s="6">
        <v>42736</v>
      </c>
      <c r="D29" s="7">
        <v>121378</v>
      </c>
      <c r="E29" s="8">
        <v>0.38</v>
      </c>
      <c r="F29" s="8">
        <v>3.7679999999999998</v>
      </c>
      <c r="G29" s="8">
        <v>937</v>
      </c>
      <c r="H29" s="8">
        <v>13.7</v>
      </c>
      <c r="I29" s="8">
        <v>53.59</v>
      </c>
      <c r="J29" s="8">
        <v>3.1509</v>
      </c>
    </row>
    <row r="30" spans="3:10" x14ac:dyDescent="0.25">
      <c r="C30" s="6">
        <v>42767</v>
      </c>
      <c r="D30" s="7">
        <v>112374</v>
      </c>
      <c r="E30" s="8">
        <v>0.33</v>
      </c>
      <c r="F30" s="8">
        <v>3.7549999999999999</v>
      </c>
      <c r="G30" s="8">
        <v>937</v>
      </c>
      <c r="H30" s="8">
        <v>13.6</v>
      </c>
      <c r="I30" s="8">
        <v>54.35</v>
      </c>
      <c r="J30" s="8">
        <v>3.1091000000000002</v>
      </c>
    </row>
    <row r="31" spans="3:10" x14ac:dyDescent="0.25">
      <c r="C31" s="6">
        <v>42795</v>
      </c>
      <c r="D31" s="7">
        <v>158055</v>
      </c>
      <c r="E31" s="8">
        <v>0.25</v>
      </c>
      <c r="F31" s="8">
        <v>3.6869999999999998</v>
      </c>
      <c r="G31" s="8">
        <v>937</v>
      </c>
      <c r="H31" s="8">
        <v>13.3</v>
      </c>
      <c r="I31" s="8">
        <v>50.9</v>
      </c>
      <c r="J31" s="8">
        <v>3.1233</v>
      </c>
    </row>
    <row r="32" spans="3:10" x14ac:dyDescent="0.25">
      <c r="C32" s="6">
        <v>42826</v>
      </c>
      <c r="D32" s="7">
        <v>131499</v>
      </c>
      <c r="E32" s="8">
        <v>0.14000000000000001</v>
      </c>
      <c r="F32" s="8">
        <v>3.6349999999999998</v>
      </c>
      <c r="G32" s="8">
        <v>937</v>
      </c>
      <c r="H32" s="8">
        <v>13</v>
      </c>
      <c r="I32" s="8">
        <v>52.16</v>
      </c>
      <c r="J32" s="8">
        <v>3.1766000000000001</v>
      </c>
    </row>
    <row r="33" spans="3:10" x14ac:dyDescent="0.25">
      <c r="C33" s="6">
        <v>42856</v>
      </c>
      <c r="D33" s="7">
        <v>163284</v>
      </c>
      <c r="E33" s="8">
        <v>0.31</v>
      </c>
      <c r="F33" s="8">
        <v>3.617</v>
      </c>
      <c r="G33" s="8">
        <v>937</v>
      </c>
      <c r="H33" s="8">
        <v>12.8</v>
      </c>
      <c r="I33" s="8">
        <v>49.89</v>
      </c>
      <c r="J33" s="8">
        <v>3.2265999999999999</v>
      </c>
    </row>
    <row r="34" spans="3:10" x14ac:dyDescent="0.25">
      <c r="C34" s="6">
        <v>42887</v>
      </c>
      <c r="D34" s="7">
        <v>161030</v>
      </c>
      <c r="E34" s="8">
        <v>-0.23</v>
      </c>
      <c r="F34" s="8">
        <v>3.548</v>
      </c>
      <c r="G34" s="8">
        <v>937</v>
      </c>
      <c r="H34" s="8">
        <v>12.6</v>
      </c>
      <c r="I34" s="8">
        <v>46.17</v>
      </c>
      <c r="J34" s="8">
        <v>3.3071999999999999</v>
      </c>
    </row>
    <row r="35" spans="3:10" x14ac:dyDescent="0.25">
      <c r="C35" s="6">
        <v>42917</v>
      </c>
      <c r="D35" s="7">
        <v>151677</v>
      </c>
      <c r="E35" s="8">
        <v>0.24</v>
      </c>
      <c r="F35" s="8">
        <v>3.5529999999999999</v>
      </c>
      <c r="G35" s="8">
        <v>937</v>
      </c>
      <c r="H35" s="8">
        <v>12.4</v>
      </c>
      <c r="I35" s="8">
        <v>47.66</v>
      </c>
      <c r="J35" s="8">
        <v>3.1263999999999998</v>
      </c>
    </row>
    <row r="36" spans="3:10" x14ac:dyDescent="0.25">
      <c r="C36" s="6">
        <v>42948</v>
      </c>
      <c r="D36" s="7">
        <v>180882</v>
      </c>
      <c r="E36" s="8">
        <v>0.19</v>
      </c>
      <c r="F36" s="8">
        <v>3.7810000000000001</v>
      </c>
      <c r="G36" s="8">
        <v>937</v>
      </c>
      <c r="H36" s="8">
        <v>12.2</v>
      </c>
      <c r="I36" s="8">
        <v>49.94</v>
      </c>
      <c r="J36" s="8">
        <v>3.1478999999999999</v>
      </c>
    </row>
    <row r="37" spans="3:10" x14ac:dyDescent="0.25">
      <c r="C37" s="6">
        <v>42979</v>
      </c>
      <c r="D37" s="7">
        <v>167997</v>
      </c>
      <c r="E37" s="8">
        <v>0.16</v>
      </c>
      <c r="F37" s="8">
        <v>3.8809999999999998</v>
      </c>
      <c r="G37" s="8">
        <v>937</v>
      </c>
      <c r="H37" s="8">
        <v>12</v>
      </c>
      <c r="I37" s="8">
        <v>52.95</v>
      </c>
      <c r="J37" s="8">
        <v>3.1619000000000002</v>
      </c>
    </row>
    <row r="38" spans="3:10" x14ac:dyDescent="0.25">
      <c r="C38" s="6">
        <v>43009</v>
      </c>
      <c r="D38" s="7">
        <v>166822</v>
      </c>
      <c r="E38" s="8">
        <v>0.42</v>
      </c>
      <c r="F38" s="8">
        <v>3.895</v>
      </c>
      <c r="G38" s="8">
        <v>937</v>
      </c>
      <c r="H38" s="8">
        <v>11.8</v>
      </c>
      <c r="I38" s="8">
        <v>54.92</v>
      </c>
      <c r="J38" s="8">
        <v>3.2726999999999999</v>
      </c>
    </row>
    <row r="39" spans="3:10" x14ac:dyDescent="0.25">
      <c r="C39" s="6">
        <v>43040</v>
      </c>
      <c r="D39" s="7">
        <v>168886</v>
      </c>
      <c r="E39" s="8">
        <v>0.28000000000000003</v>
      </c>
      <c r="F39" s="8">
        <v>4.0039999999999996</v>
      </c>
      <c r="G39" s="8">
        <v>937</v>
      </c>
      <c r="H39" s="8">
        <v>12.2</v>
      </c>
      <c r="I39" s="8">
        <v>59.93</v>
      </c>
      <c r="J39" s="8">
        <v>3.2726999999999999</v>
      </c>
    </row>
    <row r="40" spans="3:10" x14ac:dyDescent="0.25">
      <c r="C40" s="6">
        <v>43070</v>
      </c>
      <c r="D40" s="7">
        <v>171986</v>
      </c>
      <c r="E40" s="8">
        <v>0.44</v>
      </c>
      <c r="F40" s="8">
        <v>4.085</v>
      </c>
      <c r="G40" s="8">
        <v>937</v>
      </c>
      <c r="H40" s="8">
        <v>12.6</v>
      </c>
      <c r="I40" s="8">
        <v>61.19</v>
      </c>
      <c r="J40" s="8">
        <v>3.3125</v>
      </c>
    </row>
    <row r="41" spans="3:10" x14ac:dyDescent="0.25">
      <c r="C41" s="6">
        <v>43101</v>
      </c>
      <c r="D41" s="7">
        <v>149041</v>
      </c>
      <c r="E41" s="8">
        <v>0.28999999999999998</v>
      </c>
      <c r="F41" s="8">
        <v>4.1890000000000001</v>
      </c>
      <c r="G41" s="8">
        <v>954</v>
      </c>
      <c r="H41" s="8">
        <v>13.1</v>
      </c>
      <c r="I41" s="8">
        <v>66.23</v>
      </c>
      <c r="J41" s="8">
        <v>3.1859000000000002</v>
      </c>
    </row>
    <row r="42" spans="3:10" x14ac:dyDescent="0.25">
      <c r="C42" s="6">
        <v>43132</v>
      </c>
      <c r="D42" s="7">
        <v>129782</v>
      </c>
      <c r="E42" s="8">
        <v>0.32</v>
      </c>
      <c r="F42" s="8">
        <v>4.2080000000000002</v>
      </c>
      <c r="G42" s="8">
        <v>954</v>
      </c>
      <c r="H42" s="8">
        <v>12.9</v>
      </c>
      <c r="I42" s="8">
        <v>63.46</v>
      </c>
      <c r="J42" s="8">
        <v>3.2462</v>
      </c>
    </row>
    <row r="43" spans="3:10" x14ac:dyDescent="0.25">
      <c r="C43" s="6">
        <v>43160</v>
      </c>
      <c r="D43" s="7">
        <v>172842</v>
      </c>
      <c r="E43" s="8">
        <v>0.09</v>
      </c>
      <c r="F43" s="8">
        <v>4.1989999999999998</v>
      </c>
      <c r="G43" s="8">
        <v>954</v>
      </c>
      <c r="H43" s="8">
        <v>12.7</v>
      </c>
      <c r="I43" s="8">
        <v>64.17</v>
      </c>
      <c r="J43" s="8">
        <v>3.3050999999999999</v>
      </c>
    </row>
    <row r="44" spans="3:10" x14ac:dyDescent="0.25">
      <c r="C44" s="6">
        <v>43191</v>
      </c>
      <c r="D44" s="7">
        <v>178803</v>
      </c>
      <c r="E44" s="8">
        <v>0.22</v>
      </c>
      <c r="F44" s="8">
        <v>4.2149999999999999</v>
      </c>
      <c r="G44" s="8">
        <v>954</v>
      </c>
      <c r="H44" s="8">
        <v>12.4</v>
      </c>
      <c r="I44" s="8">
        <v>68.790000000000006</v>
      </c>
      <c r="J44" s="8">
        <v>3.5072000000000001</v>
      </c>
    </row>
    <row r="45" spans="3:10" x14ac:dyDescent="0.25">
      <c r="C45" s="6">
        <v>43221</v>
      </c>
      <c r="D45" s="7">
        <v>164410</v>
      </c>
      <c r="E45" s="8">
        <v>0.4</v>
      </c>
      <c r="F45" s="8">
        <v>4.3140000000000001</v>
      </c>
      <c r="G45" s="8">
        <v>954</v>
      </c>
      <c r="H45" s="8">
        <v>12.3</v>
      </c>
      <c r="I45" s="8">
        <v>73.430000000000007</v>
      </c>
      <c r="J45" s="8">
        <v>3.7235</v>
      </c>
    </row>
    <row r="46" spans="3:10" x14ac:dyDescent="0.25">
      <c r="C46" s="6">
        <v>43252</v>
      </c>
      <c r="D46" s="7">
        <v>163497</v>
      </c>
      <c r="E46" s="8">
        <v>1.26</v>
      </c>
      <c r="F46" s="8">
        <v>4.5519999999999996</v>
      </c>
      <c r="G46" s="8">
        <v>954</v>
      </c>
      <c r="H46" s="8">
        <v>12.1</v>
      </c>
      <c r="I46" s="8">
        <v>71.98</v>
      </c>
      <c r="J46" s="8">
        <v>3.8771</v>
      </c>
    </row>
    <row r="47" spans="3:10" x14ac:dyDescent="0.25">
      <c r="C47" s="6">
        <v>43282</v>
      </c>
      <c r="D47" s="7">
        <v>176047</v>
      </c>
      <c r="E47" s="8">
        <v>0.33</v>
      </c>
      <c r="F47" s="8">
        <v>4.492</v>
      </c>
      <c r="G47" s="8">
        <v>954</v>
      </c>
      <c r="H47" s="8">
        <v>11.9</v>
      </c>
      <c r="I47" s="8">
        <v>72.67</v>
      </c>
      <c r="J47" s="8">
        <v>3.7563</v>
      </c>
    </row>
    <row r="48" spans="3:10" x14ac:dyDescent="0.25">
      <c r="C48" s="6">
        <v>43313</v>
      </c>
      <c r="D48" s="7">
        <v>203899</v>
      </c>
      <c r="E48" s="8">
        <v>-0.09</v>
      </c>
      <c r="F48" s="8">
        <v>4.4470000000000001</v>
      </c>
      <c r="G48" s="8">
        <v>954</v>
      </c>
      <c r="H48" s="8">
        <v>11.7</v>
      </c>
      <c r="I48" s="8">
        <v>71.08</v>
      </c>
      <c r="J48" s="8">
        <v>4.0556000000000001</v>
      </c>
    </row>
    <row r="49" spans="3:10" x14ac:dyDescent="0.25">
      <c r="C49" s="6">
        <v>43344</v>
      </c>
      <c r="D49" s="7">
        <v>173173</v>
      </c>
      <c r="E49" s="8">
        <v>0.48</v>
      </c>
      <c r="F49" s="8">
        <v>4.625</v>
      </c>
      <c r="G49" s="8">
        <v>954</v>
      </c>
      <c r="H49" s="8">
        <v>11.6</v>
      </c>
      <c r="I49" s="8">
        <v>75.36</v>
      </c>
      <c r="J49" s="8">
        <v>4.0491000000000001</v>
      </c>
    </row>
    <row r="50" spans="3:10" x14ac:dyDescent="0.25">
      <c r="C50" s="6">
        <v>43374</v>
      </c>
      <c r="D50" s="7">
        <v>208801</v>
      </c>
      <c r="E50" s="8">
        <v>0.45</v>
      </c>
      <c r="F50" s="8">
        <v>4.7169999999999996</v>
      </c>
      <c r="G50" s="8">
        <v>954</v>
      </c>
      <c r="H50" s="8">
        <v>11.6</v>
      </c>
      <c r="I50" s="8">
        <v>76.73</v>
      </c>
      <c r="J50" s="8">
        <v>3.722</v>
      </c>
    </row>
    <row r="51" spans="3:10" x14ac:dyDescent="0.25">
      <c r="C51" s="6">
        <v>43405</v>
      </c>
      <c r="D51" s="7">
        <v>192135</v>
      </c>
      <c r="E51" s="8">
        <v>-0.21</v>
      </c>
      <c r="F51" s="8">
        <v>4.59</v>
      </c>
      <c r="G51" s="8">
        <v>954</v>
      </c>
      <c r="H51" s="8">
        <v>12</v>
      </c>
      <c r="I51" s="8">
        <v>62.32</v>
      </c>
      <c r="J51" s="8">
        <v>3.8668999999999998</v>
      </c>
    </row>
    <row r="52" spans="3:10" x14ac:dyDescent="0.25">
      <c r="C52" s="6">
        <v>43435</v>
      </c>
      <c r="D52" s="7">
        <v>189407</v>
      </c>
      <c r="E52" s="8">
        <v>0.15</v>
      </c>
      <c r="F52" s="8">
        <v>4.3650000000000002</v>
      </c>
      <c r="G52" s="8">
        <v>954</v>
      </c>
      <c r="H52" s="8">
        <v>12.4</v>
      </c>
      <c r="I52" s="8">
        <v>53.96</v>
      </c>
      <c r="J52" s="8">
        <v>3.8813</v>
      </c>
    </row>
    <row r="53" spans="3:10" x14ac:dyDescent="0.25">
      <c r="C53" s="6">
        <v>43466</v>
      </c>
      <c r="D53" s="7">
        <v>163796</v>
      </c>
      <c r="E53" s="8">
        <v>0.32</v>
      </c>
      <c r="F53" s="8">
        <v>4.2679999999999998</v>
      </c>
      <c r="G53" s="8">
        <v>998</v>
      </c>
      <c r="H53" s="8">
        <v>12.7</v>
      </c>
      <c r="I53" s="8">
        <v>56.58</v>
      </c>
      <c r="J53" s="8">
        <v>3.6440000000000001</v>
      </c>
    </row>
    <row r="54" spans="3:10" x14ac:dyDescent="0.25">
      <c r="C54" s="6">
        <v>43497</v>
      </c>
      <c r="D54" s="7">
        <v>162537</v>
      </c>
      <c r="E54" s="8">
        <v>0.43</v>
      </c>
      <c r="F54" s="8">
        <v>4.1900000000000004</v>
      </c>
      <c r="G54" s="8">
        <v>998</v>
      </c>
      <c r="H54" s="8">
        <v>12.5</v>
      </c>
      <c r="I54" s="8">
        <v>61.13</v>
      </c>
      <c r="J54" s="8">
        <v>3.7513999999999998</v>
      </c>
    </row>
    <row r="55" spans="3:10" x14ac:dyDescent="0.25">
      <c r="C55" s="6">
        <v>43525</v>
      </c>
      <c r="D55" s="7">
        <v>170483</v>
      </c>
      <c r="E55" s="8">
        <v>0.75</v>
      </c>
      <c r="F55" s="8">
        <v>4.3049999999999997</v>
      </c>
      <c r="G55" s="8">
        <v>998</v>
      </c>
      <c r="H55" s="8">
        <v>12.3</v>
      </c>
      <c r="I55" s="8">
        <v>63.79</v>
      </c>
      <c r="J55" s="8">
        <v>3.9247000000000001</v>
      </c>
    </row>
    <row r="56" spans="3:10" x14ac:dyDescent="0.25">
      <c r="C56" s="6">
        <v>43556</v>
      </c>
      <c r="D56" s="7">
        <v>189097</v>
      </c>
      <c r="E56" s="8">
        <v>0.56999999999999995</v>
      </c>
      <c r="F56" s="8">
        <v>4.4370000000000003</v>
      </c>
      <c r="G56" s="8">
        <v>998</v>
      </c>
      <c r="H56" s="8">
        <v>12</v>
      </c>
      <c r="I56" s="8">
        <v>68.58</v>
      </c>
      <c r="J56" s="8">
        <v>3.9215</v>
      </c>
    </row>
    <row r="57" spans="3:10" x14ac:dyDescent="0.25">
      <c r="C57" s="6">
        <v>43586</v>
      </c>
      <c r="D57" s="7">
        <v>198779</v>
      </c>
      <c r="E57" s="8">
        <v>0.13</v>
      </c>
      <c r="F57" s="8">
        <v>4.5519999999999996</v>
      </c>
      <c r="G57" s="8">
        <v>998</v>
      </c>
      <c r="H57" s="8">
        <v>11.8</v>
      </c>
      <c r="I57" s="8">
        <v>66.83</v>
      </c>
      <c r="J57" s="8">
        <v>3.9228000000000001</v>
      </c>
    </row>
    <row r="58" spans="3:10" x14ac:dyDescent="0.25">
      <c r="C58" s="6">
        <v>43617</v>
      </c>
      <c r="D58" s="7">
        <v>181291</v>
      </c>
      <c r="E58" s="8">
        <v>0.01</v>
      </c>
      <c r="F58" s="8">
        <v>4.468</v>
      </c>
      <c r="G58" s="8">
        <v>998</v>
      </c>
      <c r="H58" s="8">
        <v>11.8</v>
      </c>
      <c r="I58" s="8">
        <v>59.76</v>
      </c>
      <c r="J58" s="8">
        <v>3.8519999999999999</v>
      </c>
    </row>
    <row r="59" spans="3:10" x14ac:dyDescent="0.25">
      <c r="C59" s="55">
        <v>43647</v>
      </c>
      <c r="D59" s="56">
        <v>195854</v>
      </c>
      <c r="E59" s="57">
        <v>0.19</v>
      </c>
      <c r="F59" s="57">
        <v>4.351</v>
      </c>
      <c r="G59" s="57">
        <v>998</v>
      </c>
      <c r="H59" s="57">
        <v>12</v>
      </c>
      <c r="I59" s="57">
        <v>61.48</v>
      </c>
      <c r="J59" s="57">
        <v>3.8129</v>
      </c>
    </row>
    <row r="60" spans="3:10" x14ac:dyDescent="0.25">
      <c r="C60" s="55">
        <v>43678</v>
      </c>
      <c r="D60" s="56">
        <v>195927</v>
      </c>
      <c r="E60" s="57">
        <v>0.11</v>
      </c>
      <c r="F60" s="57">
        <v>4.3159999999999998</v>
      </c>
      <c r="G60" s="57">
        <v>998</v>
      </c>
      <c r="H60" s="57">
        <v>11.8</v>
      </c>
      <c r="I60" s="57">
        <v>57.67</v>
      </c>
      <c r="J60" s="57">
        <v>4.1452999999999998</v>
      </c>
    </row>
    <row r="61" spans="3:10" x14ac:dyDescent="0.25">
      <c r="C61" s="58">
        <v>43709</v>
      </c>
      <c r="D61" s="59">
        <v>187816</v>
      </c>
      <c r="E61" s="60">
        <v>-0.04</v>
      </c>
      <c r="F61" s="60">
        <v>4.3259999999999996</v>
      </c>
      <c r="G61" s="60">
        <v>998</v>
      </c>
      <c r="H61" s="60">
        <v>11.9</v>
      </c>
      <c r="I61" s="60">
        <v>60.04</v>
      </c>
      <c r="J61" s="60">
        <v>4.1555999999999997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CEF43-F9F5-480E-8CDA-6F0F23B87E18}">
  <dimension ref="A1:I83"/>
  <sheetViews>
    <sheetView topLeftCell="A4" workbookViewId="0">
      <selection activeCell="E17" sqref="E17:E23"/>
    </sheetView>
  </sheetViews>
  <sheetFormatPr defaultRowHeight="15" x14ac:dyDescent="0.25"/>
  <cols>
    <col min="1" max="1" width="30.28515625" bestFit="1" customWidth="1"/>
    <col min="2" max="2" width="12.7109375" bestFit="1" customWidth="1"/>
    <col min="3" max="3" width="12" bestFit="1" customWidth="1"/>
    <col min="4" max="4" width="12.7109375" bestFit="1" customWidth="1"/>
    <col min="5" max="5" width="12" bestFit="1" customWidth="1"/>
    <col min="6" max="6" width="16" bestFit="1" customWidth="1"/>
    <col min="7" max="7" width="14.7109375" bestFit="1" customWidth="1"/>
    <col min="8" max="8" width="13.7109375" bestFit="1" customWidth="1"/>
    <col min="9" max="9" width="14.5703125" bestFit="1" customWidth="1"/>
  </cols>
  <sheetData>
    <row r="1" spans="1:9" x14ac:dyDescent="0.25">
      <c r="A1" t="s">
        <v>23</v>
      </c>
    </row>
    <row r="2" spans="1:9" ht="15.75" thickBot="1" x14ac:dyDescent="0.3"/>
    <row r="3" spans="1:9" x14ac:dyDescent="0.25">
      <c r="A3" s="64" t="s">
        <v>24</v>
      </c>
      <c r="B3" s="64"/>
    </row>
    <row r="4" spans="1:9" x14ac:dyDescent="0.25">
      <c r="A4" s="61" t="s">
        <v>25</v>
      </c>
      <c r="B4" s="61">
        <v>0.73225277092916963</v>
      </c>
    </row>
    <row r="5" spans="1:9" x14ac:dyDescent="0.25">
      <c r="A5" s="61" t="s">
        <v>26</v>
      </c>
      <c r="B5" s="61">
        <v>0.53619412053344695</v>
      </c>
    </row>
    <row r="6" spans="1:9" x14ac:dyDescent="0.25">
      <c r="A6" s="61" t="s">
        <v>27</v>
      </c>
      <c r="B6" s="61">
        <v>0.47698485932495083</v>
      </c>
    </row>
    <row r="7" spans="1:9" x14ac:dyDescent="0.25">
      <c r="A7" s="61" t="s">
        <v>28</v>
      </c>
      <c r="B7" s="61">
        <v>16663.653112290522</v>
      </c>
    </row>
    <row r="8" spans="1:9" ht="15.75" thickBot="1" x14ac:dyDescent="0.3">
      <c r="A8" s="62" t="s">
        <v>29</v>
      </c>
      <c r="B8" s="62">
        <v>54</v>
      </c>
    </row>
    <row r="10" spans="1:9" ht="15.75" thickBot="1" x14ac:dyDescent="0.3">
      <c r="A10" t="s">
        <v>30</v>
      </c>
    </row>
    <row r="11" spans="1:9" x14ac:dyDescent="0.25">
      <c r="A11" s="63"/>
      <c r="B11" s="63" t="s">
        <v>35</v>
      </c>
      <c r="C11" s="63" t="s">
        <v>36</v>
      </c>
      <c r="D11" s="63" t="s">
        <v>37</v>
      </c>
      <c r="E11" s="63" t="s">
        <v>38</v>
      </c>
      <c r="F11" s="65" t="s">
        <v>39</v>
      </c>
    </row>
    <row r="12" spans="1:9" x14ac:dyDescent="0.25">
      <c r="A12" s="61" t="s">
        <v>31</v>
      </c>
      <c r="B12" s="61">
        <v>6</v>
      </c>
      <c r="C12" s="61">
        <v>15087736420.136101</v>
      </c>
      <c r="D12" s="61">
        <v>2514622736.6893501</v>
      </c>
      <c r="E12" s="61">
        <v>9.055916415597947</v>
      </c>
      <c r="F12" s="68">
        <v>1.389392228004452E-6</v>
      </c>
    </row>
    <row r="13" spans="1:9" x14ac:dyDescent="0.25">
      <c r="A13" s="61" t="s">
        <v>32</v>
      </c>
      <c r="B13" s="61">
        <v>47</v>
      </c>
      <c r="C13" s="61">
        <v>13050834747.197227</v>
      </c>
      <c r="D13" s="61">
        <v>277677335.04674953</v>
      </c>
      <c r="E13" s="61"/>
      <c r="F13" s="61"/>
    </row>
    <row r="14" spans="1:9" ht="15.75" thickBot="1" x14ac:dyDescent="0.3">
      <c r="A14" s="62" t="s">
        <v>33</v>
      </c>
      <c r="B14" s="62">
        <v>53</v>
      </c>
      <c r="C14" s="62">
        <v>28138571167.333328</v>
      </c>
      <c r="D14" s="62"/>
      <c r="E14" s="62"/>
      <c r="F14" s="62"/>
    </row>
    <row r="15" spans="1:9" ht="15.75" thickBot="1" x14ac:dyDescent="0.3"/>
    <row r="16" spans="1:9" x14ac:dyDescent="0.25">
      <c r="A16" s="63"/>
      <c r="B16" s="63" t="s">
        <v>10</v>
      </c>
      <c r="C16" s="63" t="s">
        <v>28</v>
      </c>
      <c r="D16" s="63" t="s">
        <v>40</v>
      </c>
      <c r="E16" s="65" t="s">
        <v>41</v>
      </c>
      <c r="F16" s="63" t="s">
        <v>42</v>
      </c>
      <c r="G16" s="63" t="s">
        <v>43</v>
      </c>
      <c r="H16" s="63" t="s">
        <v>44</v>
      </c>
      <c r="I16" s="63" t="s">
        <v>45</v>
      </c>
    </row>
    <row r="17" spans="1:9" x14ac:dyDescent="0.25">
      <c r="A17" s="61" t="s">
        <v>34</v>
      </c>
      <c r="B17" s="61">
        <v>167613.13443266484</v>
      </c>
      <c r="C17" s="61">
        <v>49312.188581945069</v>
      </c>
      <c r="D17" s="61">
        <v>3.3990203893329918</v>
      </c>
      <c r="E17" s="66">
        <v>1.3871050263088167E-3</v>
      </c>
      <c r="F17" s="61">
        <v>68409.80684168353</v>
      </c>
      <c r="G17" s="61">
        <v>266816.46202364616</v>
      </c>
      <c r="H17" s="61">
        <v>68409.80684168353</v>
      </c>
      <c r="I17" s="61">
        <v>266816.46202364616</v>
      </c>
    </row>
    <row r="18" spans="1:9" x14ac:dyDescent="0.25">
      <c r="A18" s="61" t="s">
        <v>1</v>
      </c>
      <c r="B18" s="61">
        <v>-18878.199322004246</v>
      </c>
      <c r="C18" s="61">
        <v>8033.2801142734188</v>
      </c>
      <c r="D18" s="61">
        <v>-2.3499988863156567</v>
      </c>
      <c r="E18" s="66">
        <v>2.3024163088215161E-2</v>
      </c>
      <c r="F18" s="61">
        <v>-35039.074386027773</v>
      </c>
      <c r="G18" s="61">
        <v>-2717.3242579807193</v>
      </c>
      <c r="H18" s="61">
        <v>-35039.074386027773</v>
      </c>
      <c r="I18" s="61">
        <v>-2717.3242579807193</v>
      </c>
    </row>
    <row r="19" spans="1:9" x14ac:dyDescent="0.25">
      <c r="A19" s="61" t="s">
        <v>4</v>
      </c>
      <c r="B19" s="61">
        <v>21696.083598485751</v>
      </c>
      <c r="C19" s="61">
        <v>18428.85496041767</v>
      </c>
      <c r="D19" s="61">
        <v>1.1772887488173076</v>
      </c>
      <c r="E19" s="66">
        <v>0.24500780709265141</v>
      </c>
      <c r="F19" s="61">
        <v>-15377.990547036254</v>
      </c>
      <c r="G19" s="61">
        <v>58770.157744007753</v>
      </c>
      <c r="H19" s="61">
        <v>-15377.990547036254</v>
      </c>
      <c r="I19" s="61">
        <v>58770.157744007753</v>
      </c>
    </row>
    <row r="20" spans="1:9" x14ac:dyDescent="0.25">
      <c r="A20" s="61" t="s">
        <v>5</v>
      </c>
      <c r="B20" s="61">
        <v>65.364762685421852</v>
      </c>
      <c r="C20" s="61">
        <v>100.24315715035294</v>
      </c>
      <c r="D20" s="61">
        <v>0.65206209125459202</v>
      </c>
      <c r="E20" s="66">
        <v>0.51753745380063498</v>
      </c>
      <c r="F20" s="61">
        <v>-136.29845777812292</v>
      </c>
      <c r="G20" s="61">
        <v>267.02798314896665</v>
      </c>
      <c r="H20" s="61">
        <v>-136.29845777812292</v>
      </c>
      <c r="I20" s="61">
        <v>267.02798314896665</v>
      </c>
    </row>
    <row r="21" spans="1:9" x14ac:dyDescent="0.25">
      <c r="A21" s="61" t="s">
        <v>2</v>
      </c>
      <c r="B21" s="61">
        <v>-14109.970329480064</v>
      </c>
      <c r="C21" s="61">
        <v>3469.808393630919</v>
      </c>
      <c r="D21" s="61">
        <v>-4.0664984139700397</v>
      </c>
      <c r="E21" s="66">
        <v>1.8061327512973831E-4</v>
      </c>
      <c r="F21" s="61">
        <v>-21090.324449826985</v>
      </c>
      <c r="G21" s="61">
        <v>-7129.6162091331416</v>
      </c>
      <c r="H21" s="61">
        <v>-21090.324449826985</v>
      </c>
      <c r="I21" s="61">
        <v>-7129.6162091331416</v>
      </c>
    </row>
    <row r="22" spans="1:9" x14ac:dyDescent="0.25">
      <c r="A22" s="61" t="s">
        <v>7</v>
      </c>
      <c r="B22" s="61">
        <v>443.24502880301014</v>
      </c>
      <c r="C22" s="61">
        <v>393.18385098856049</v>
      </c>
      <c r="D22" s="61">
        <v>1.127322568535263</v>
      </c>
      <c r="E22" s="66">
        <v>0.26532862844569294</v>
      </c>
      <c r="F22" s="61">
        <v>-347.73885357496459</v>
      </c>
      <c r="G22" s="61">
        <v>1234.2289111809848</v>
      </c>
      <c r="H22" s="61">
        <v>-347.73885357496459</v>
      </c>
      <c r="I22" s="61">
        <v>1234.2289111809848</v>
      </c>
    </row>
    <row r="23" spans="1:9" ht="15.75" thickBot="1" x14ac:dyDescent="0.3">
      <c r="A23" s="70" t="s">
        <v>6</v>
      </c>
      <c r="B23" s="70">
        <v>-209.32200475517536</v>
      </c>
      <c r="C23" s="70">
        <v>11139.522657043051</v>
      </c>
      <c r="D23" s="70">
        <v>-1.8790931281317504E-2</v>
      </c>
      <c r="E23" s="71">
        <v>0.98508743458605441</v>
      </c>
      <c r="F23" s="62">
        <v>-22619.151037539341</v>
      </c>
      <c r="G23" s="62">
        <v>22200.507028028987</v>
      </c>
      <c r="H23" s="62">
        <v>-22619.151037539341</v>
      </c>
      <c r="I23" s="62">
        <v>22200.507028028987</v>
      </c>
    </row>
    <row r="27" spans="1:9" x14ac:dyDescent="0.25">
      <c r="A27" t="s">
        <v>46</v>
      </c>
    </row>
    <row r="28" spans="1:9" ht="15.75" thickBot="1" x14ac:dyDescent="0.3"/>
    <row r="29" spans="1:9" x14ac:dyDescent="0.25">
      <c r="A29" s="63" t="s">
        <v>47</v>
      </c>
      <c r="B29" s="63" t="s">
        <v>3</v>
      </c>
    </row>
    <row r="30" spans="1:9" x14ac:dyDescent="0.25">
      <c r="A30" s="61">
        <v>0.92592592592592593</v>
      </c>
      <c r="B30" s="61">
        <v>112374</v>
      </c>
    </row>
    <row r="31" spans="1:9" x14ac:dyDescent="0.25">
      <c r="A31" s="61">
        <v>2.7777777777777777</v>
      </c>
      <c r="B31" s="61">
        <v>121378</v>
      </c>
    </row>
    <row r="32" spans="1:9" x14ac:dyDescent="0.25">
      <c r="A32" s="61">
        <v>4.6296296296296298</v>
      </c>
      <c r="B32" s="61">
        <v>122727</v>
      </c>
    </row>
    <row r="33" spans="1:2" x14ac:dyDescent="0.25">
      <c r="A33" s="61">
        <v>6.481481481481481</v>
      </c>
      <c r="B33" s="61">
        <v>129782</v>
      </c>
    </row>
    <row r="34" spans="1:2" x14ac:dyDescent="0.25">
      <c r="A34" s="61">
        <v>8.3333333333333339</v>
      </c>
      <c r="B34" s="61">
        <v>130998</v>
      </c>
    </row>
    <row r="35" spans="1:2" x14ac:dyDescent="0.25">
      <c r="A35" s="61">
        <v>10.185185185185185</v>
      </c>
      <c r="B35" s="61">
        <v>131253</v>
      </c>
    </row>
    <row r="36" spans="1:2" x14ac:dyDescent="0.25">
      <c r="A36" s="61">
        <v>12.037037037037036</v>
      </c>
      <c r="B36" s="61">
        <v>131499</v>
      </c>
    </row>
    <row r="37" spans="1:2" x14ac:dyDescent="0.25">
      <c r="A37" s="61">
        <v>13.888888888888889</v>
      </c>
      <c r="B37" s="61">
        <v>131961</v>
      </c>
    </row>
    <row r="38" spans="1:2" x14ac:dyDescent="0.25">
      <c r="A38" s="61">
        <v>15.74074074074074</v>
      </c>
      <c r="B38" s="61">
        <v>132352</v>
      </c>
    </row>
    <row r="39" spans="1:2" x14ac:dyDescent="0.25">
      <c r="A39" s="61">
        <v>17.592592592592595</v>
      </c>
      <c r="B39" s="61">
        <v>137429</v>
      </c>
    </row>
    <row r="40" spans="1:2" x14ac:dyDescent="0.25">
      <c r="A40" s="61">
        <v>19.444444444444446</v>
      </c>
      <c r="B40" s="61">
        <v>139567</v>
      </c>
    </row>
    <row r="41" spans="1:2" x14ac:dyDescent="0.25">
      <c r="A41" s="61">
        <v>21.296296296296298</v>
      </c>
      <c r="B41" s="61">
        <v>146578</v>
      </c>
    </row>
    <row r="42" spans="1:2" x14ac:dyDescent="0.25">
      <c r="A42" s="61">
        <v>23.148148148148149</v>
      </c>
      <c r="B42" s="61">
        <v>147641</v>
      </c>
    </row>
    <row r="43" spans="1:2" x14ac:dyDescent="0.25">
      <c r="A43" s="61">
        <v>25</v>
      </c>
      <c r="B43" s="61">
        <v>148686</v>
      </c>
    </row>
    <row r="44" spans="1:2" x14ac:dyDescent="0.25">
      <c r="A44" s="61">
        <v>26.851851851851855</v>
      </c>
      <c r="B44" s="61">
        <v>148967</v>
      </c>
    </row>
    <row r="45" spans="1:2" x14ac:dyDescent="0.25">
      <c r="A45" s="61">
        <v>28.703703703703706</v>
      </c>
      <c r="B45" s="61">
        <v>149041</v>
      </c>
    </row>
    <row r="46" spans="1:2" x14ac:dyDescent="0.25">
      <c r="A46" s="61">
        <v>30.555555555555557</v>
      </c>
      <c r="B46" s="61">
        <v>149828</v>
      </c>
    </row>
    <row r="47" spans="1:2" x14ac:dyDescent="0.25">
      <c r="A47" s="61">
        <v>32.407407407407405</v>
      </c>
      <c r="B47" s="61">
        <v>151677</v>
      </c>
    </row>
    <row r="48" spans="1:2" x14ac:dyDescent="0.25">
      <c r="A48" s="61">
        <v>34.25925925925926</v>
      </c>
      <c r="B48" s="61">
        <v>158055</v>
      </c>
    </row>
    <row r="49" spans="1:2" x14ac:dyDescent="0.25">
      <c r="A49" s="61">
        <v>36.111111111111107</v>
      </c>
      <c r="B49" s="61">
        <v>161030</v>
      </c>
    </row>
    <row r="50" spans="1:2" x14ac:dyDescent="0.25">
      <c r="A50" s="61">
        <v>37.962962962962962</v>
      </c>
      <c r="B50" s="61">
        <v>161581</v>
      </c>
    </row>
    <row r="51" spans="1:2" x14ac:dyDescent="0.25">
      <c r="A51" s="61">
        <v>39.81481481481481</v>
      </c>
      <c r="B51" s="61">
        <v>162537</v>
      </c>
    </row>
    <row r="52" spans="1:2" x14ac:dyDescent="0.25">
      <c r="A52" s="61">
        <v>41.666666666666664</v>
      </c>
      <c r="B52" s="61">
        <v>163284</v>
      </c>
    </row>
    <row r="53" spans="1:2" x14ac:dyDescent="0.25">
      <c r="A53" s="61">
        <v>43.518518518518519</v>
      </c>
      <c r="B53" s="61">
        <v>163497</v>
      </c>
    </row>
    <row r="54" spans="1:2" x14ac:dyDescent="0.25">
      <c r="A54" s="61">
        <v>45.370370370370367</v>
      </c>
      <c r="B54" s="61">
        <v>163796</v>
      </c>
    </row>
    <row r="55" spans="1:2" x14ac:dyDescent="0.25">
      <c r="A55" s="61">
        <v>47.222222222222221</v>
      </c>
      <c r="B55" s="61">
        <v>164410</v>
      </c>
    </row>
    <row r="56" spans="1:2" x14ac:dyDescent="0.25">
      <c r="A56" s="61">
        <v>49.074074074074069</v>
      </c>
      <c r="B56" s="61">
        <v>165968</v>
      </c>
    </row>
    <row r="57" spans="1:2" x14ac:dyDescent="0.25">
      <c r="A57" s="61">
        <v>50.925925925925924</v>
      </c>
      <c r="B57" s="61">
        <v>166347</v>
      </c>
    </row>
    <row r="58" spans="1:2" x14ac:dyDescent="0.25">
      <c r="A58" s="61">
        <v>52.777777777777779</v>
      </c>
      <c r="B58" s="61">
        <v>166822</v>
      </c>
    </row>
    <row r="59" spans="1:2" x14ac:dyDescent="0.25">
      <c r="A59" s="61">
        <v>54.629629629629626</v>
      </c>
      <c r="B59" s="61">
        <v>167997</v>
      </c>
    </row>
    <row r="60" spans="1:2" x14ac:dyDescent="0.25">
      <c r="A60" s="61">
        <v>56.481481481481481</v>
      </c>
      <c r="B60" s="61">
        <v>168886</v>
      </c>
    </row>
    <row r="61" spans="1:2" x14ac:dyDescent="0.25">
      <c r="A61" s="61">
        <v>58.333333333333329</v>
      </c>
      <c r="B61" s="61">
        <v>169990</v>
      </c>
    </row>
    <row r="62" spans="1:2" x14ac:dyDescent="0.25">
      <c r="A62" s="61">
        <v>60.185185185185183</v>
      </c>
      <c r="B62" s="61">
        <v>170483</v>
      </c>
    </row>
    <row r="63" spans="1:2" x14ac:dyDescent="0.25">
      <c r="A63" s="61">
        <v>62.037037037037038</v>
      </c>
      <c r="B63" s="61">
        <v>171986</v>
      </c>
    </row>
    <row r="64" spans="1:2" x14ac:dyDescent="0.25">
      <c r="A64" s="61">
        <v>63.888888888888886</v>
      </c>
      <c r="B64" s="61">
        <v>172621</v>
      </c>
    </row>
    <row r="65" spans="1:2" x14ac:dyDescent="0.25">
      <c r="A65" s="61">
        <v>65.740740740740733</v>
      </c>
      <c r="B65" s="61">
        <v>172842</v>
      </c>
    </row>
    <row r="66" spans="1:2" x14ac:dyDescent="0.25">
      <c r="A66" s="61">
        <v>67.592592592592595</v>
      </c>
      <c r="B66" s="61">
        <v>173173</v>
      </c>
    </row>
    <row r="67" spans="1:2" x14ac:dyDescent="0.25">
      <c r="A67" s="61">
        <v>69.444444444444443</v>
      </c>
      <c r="B67" s="61">
        <v>175254</v>
      </c>
    </row>
    <row r="68" spans="1:2" x14ac:dyDescent="0.25">
      <c r="A68" s="61">
        <v>71.296296296296291</v>
      </c>
      <c r="B68" s="61">
        <v>175618</v>
      </c>
    </row>
    <row r="69" spans="1:2" x14ac:dyDescent="0.25">
      <c r="A69" s="61">
        <v>73.148148148148152</v>
      </c>
      <c r="B69" s="61">
        <v>176047</v>
      </c>
    </row>
    <row r="70" spans="1:2" x14ac:dyDescent="0.25">
      <c r="A70" s="61">
        <v>75</v>
      </c>
      <c r="B70" s="61">
        <v>178803</v>
      </c>
    </row>
    <row r="71" spans="1:2" x14ac:dyDescent="0.25">
      <c r="A71" s="61">
        <v>76.851851851851848</v>
      </c>
      <c r="B71" s="61">
        <v>179214</v>
      </c>
    </row>
    <row r="72" spans="1:2" x14ac:dyDescent="0.25">
      <c r="A72" s="61">
        <v>78.703703703703695</v>
      </c>
      <c r="B72" s="61">
        <v>180882</v>
      </c>
    </row>
    <row r="73" spans="1:2" x14ac:dyDescent="0.25">
      <c r="A73" s="61">
        <v>80.555555555555557</v>
      </c>
      <c r="B73" s="61">
        <v>181291</v>
      </c>
    </row>
    <row r="74" spans="1:2" x14ac:dyDescent="0.25">
      <c r="A74" s="61">
        <v>82.407407407407405</v>
      </c>
      <c r="B74" s="61">
        <v>186995</v>
      </c>
    </row>
    <row r="75" spans="1:2" x14ac:dyDescent="0.25">
      <c r="A75" s="61">
        <v>84.259259259259252</v>
      </c>
      <c r="B75" s="61">
        <v>189097</v>
      </c>
    </row>
    <row r="76" spans="1:2" x14ac:dyDescent="0.25">
      <c r="A76" s="61">
        <v>86.111111111111114</v>
      </c>
      <c r="B76" s="61">
        <v>189407</v>
      </c>
    </row>
    <row r="77" spans="1:2" x14ac:dyDescent="0.25">
      <c r="A77" s="61">
        <v>87.962962962962962</v>
      </c>
      <c r="B77" s="61">
        <v>189859</v>
      </c>
    </row>
    <row r="78" spans="1:2" x14ac:dyDescent="0.25">
      <c r="A78" s="61">
        <v>89.81481481481481</v>
      </c>
      <c r="B78" s="61">
        <v>192135</v>
      </c>
    </row>
    <row r="79" spans="1:2" x14ac:dyDescent="0.25">
      <c r="A79" s="61">
        <v>91.666666666666671</v>
      </c>
      <c r="B79" s="61">
        <v>193210</v>
      </c>
    </row>
    <row r="80" spans="1:2" x14ac:dyDescent="0.25">
      <c r="A80" s="61">
        <v>93.518518518518519</v>
      </c>
      <c r="B80" s="61">
        <v>198779</v>
      </c>
    </row>
    <row r="81" spans="1:2" x14ac:dyDescent="0.25">
      <c r="A81" s="61">
        <v>95.370370370370367</v>
      </c>
      <c r="B81" s="61">
        <v>203899</v>
      </c>
    </row>
    <row r="82" spans="1:2" x14ac:dyDescent="0.25">
      <c r="A82" s="61">
        <v>97.222222222222214</v>
      </c>
      <c r="B82" s="61">
        <v>206162</v>
      </c>
    </row>
    <row r="83" spans="1:2" ht="15.75" thickBot="1" x14ac:dyDescent="0.3">
      <c r="A83" s="62">
        <v>99.074074074074076</v>
      </c>
      <c r="B83" s="62">
        <v>208801</v>
      </c>
    </row>
  </sheetData>
  <sortState xmlns:xlrd2="http://schemas.microsoft.com/office/spreadsheetml/2017/richdata2" ref="B30:B83">
    <sortCondition ref="B30"/>
  </sortState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61C2C-43E4-4B7C-9ECF-BF7B30BDF75B}">
  <dimension ref="B1:L61"/>
  <sheetViews>
    <sheetView showGridLines="0" zoomScaleNormal="100" workbookViewId="0">
      <selection activeCell="L6" sqref="L6"/>
    </sheetView>
  </sheetViews>
  <sheetFormatPr defaultRowHeight="15" x14ac:dyDescent="0.25"/>
  <cols>
    <col min="1" max="1" width="2.140625" customWidth="1"/>
    <col min="2" max="2" width="2.28515625" customWidth="1"/>
    <col min="3" max="3" width="7" bestFit="1" customWidth="1"/>
    <col min="4" max="9" width="14.140625" customWidth="1"/>
    <col min="10" max="10" width="2.85546875" customWidth="1"/>
  </cols>
  <sheetData>
    <row r="1" spans="2:12" ht="8.25" customHeight="1" x14ac:dyDescent="0.25"/>
    <row r="2" spans="2:12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ht="10.5" customHeight="1" x14ac:dyDescent="0.25"/>
    <row r="4" spans="2:12" x14ac:dyDescent="0.25">
      <c r="C4" s="2" t="s">
        <v>0</v>
      </c>
      <c r="D4" s="14" t="s">
        <v>3</v>
      </c>
      <c r="E4" s="14" t="s">
        <v>1</v>
      </c>
      <c r="F4" s="14" t="s">
        <v>4</v>
      </c>
      <c r="G4" s="14" t="s">
        <v>5</v>
      </c>
      <c r="H4" s="14" t="s">
        <v>2</v>
      </c>
      <c r="I4" s="14" t="s">
        <v>7</v>
      </c>
    </row>
    <row r="5" spans="2:12" x14ac:dyDescent="0.25">
      <c r="C5" s="3">
        <v>42005</v>
      </c>
      <c r="D5" s="4">
        <v>206162</v>
      </c>
      <c r="E5" s="5">
        <v>1.24</v>
      </c>
      <c r="F5" s="5">
        <v>3.032</v>
      </c>
      <c r="G5" s="5">
        <v>788</v>
      </c>
      <c r="H5" s="5">
        <v>7.9</v>
      </c>
      <c r="I5" s="5">
        <v>47.11</v>
      </c>
    </row>
    <row r="6" spans="2:12" x14ac:dyDescent="0.25">
      <c r="C6" s="6">
        <v>42036</v>
      </c>
      <c r="D6" s="4">
        <v>149828</v>
      </c>
      <c r="E6" s="5">
        <v>1.22</v>
      </c>
      <c r="F6" s="5">
        <v>3.3010000000000002</v>
      </c>
      <c r="G6" s="5">
        <v>788</v>
      </c>
      <c r="H6" s="5">
        <v>8</v>
      </c>
      <c r="I6" s="5">
        <v>54.79</v>
      </c>
    </row>
    <row r="7" spans="2:12" x14ac:dyDescent="0.25">
      <c r="C7" s="6">
        <v>42064</v>
      </c>
      <c r="D7" s="4">
        <v>189859</v>
      </c>
      <c r="E7" s="5">
        <v>1.32</v>
      </c>
      <c r="F7" s="5">
        <v>3.323</v>
      </c>
      <c r="G7" s="5">
        <v>788</v>
      </c>
      <c r="H7" s="5">
        <v>8.1</v>
      </c>
      <c r="I7" s="5">
        <v>52.83</v>
      </c>
    </row>
    <row r="8" spans="2:12" x14ac:dyDescent="0.25">
      <c r="C8" s="6">
        <v>42095</v>
      </c>
      <c r="D8" s="4">
        <v>179214</v>
      </c>
      <c r="E8" s="5">
        <v>0.71</v>
      </c>
      <c r="F8" s="5">
        <v>3.3079999999999998</v>
      </c>
      <c r="G8" s="5">
        <v>788</v>
      </c>
      <c r="H8" s="5">
        <v>8.3000000000000007</v>
      </c>
      <c r="I8" s="5">
        <v>57.54</v>
      </c>
    </row>
    <row r="9" spans="2:12" x14ac:dyDescent="0.25">
      <c r="C9" s="6">
        <v>42125</v>
      </c>
      <c r="D9" s="4">
        <v>175618</v>
      </c>
      <c r="E9" s="5">
        <v>0.74</v>
      </c>
      <c r="F9" s="5">
        <v>3.2989999999999999</v>
      </c>
      <c r="G9" s="5">
        <v>788</v>
      </c>
      <c r="H9" s="5">
        <v>8.5</v>
      </c>
      <c r="I9" s="5">
        <v>62.51</v>
      </c>
    </row>
    <row r="10" spans="2:12" x14ac:dyDescent="0.25">
      <c r="C10" s="6">
        <v>42156</v>
      </c>
      <c r="D10" s="4">
        <v>175254</v>
      </c>
      <c r="E10" s="5">
        <v>0.79</v>
      </c>
      <c r="F10" s="5">
        <v>3.3010000000000002</v>
      </c>
      <c r="G10" s="5">
        <v>788</v>
      </c>
      <c r="H10" s="5">
        <v>8.6999999999999993</v>
      </c>
      <c r="I10" s="5">
        <v>61.31</v>
      </c>
    </row>
    <row r="11" spans="2:12" x14ac:dyDescent="0.25">
      <c r="C11" s="6">
        <v>42186</v>
      </c>
      <c r="D11" s="4">
        <v>186995</v>
      </c>
      <c r="E11" s="5">
        <v>0.62</v>
      </c>
      <c r="F11" s="5">
        <v>3.2959999999999998</v>
      </c>
      <c r="G11" s="5">
        <v>788</v>
      </c>
      <c r="H11" s="5">
        <v>8.9</v>
      </c>
      <c r="I11" s="5">
        <v>54.34</v>
      </c>
    </row>
    <row r="12" spans="2:12" x14ac:dyDescent="0.25">
      <c r="C12" s="6">
        <v>42217</v>
      </c>
      <c r="D12" s="4">
        <v>172621</v>
      </c>
      <c r="E12" s="5">
        <v>0.22</v>
      </c>
      <c r="F12" s="5">
        <v>3.2949999999999999</v>
      </c>
      <c r="G12" s="5">
        <v>788</v>
      </c>
      <c r="H12" s="5">
        <v>8.9</v>
      </c>
      <c r="I12" s="5">
        <v>45.69</v>
      </c>
    </row>
    <row r="13" spans="2:12" x14ac:dyDescent="0.25">
      <c r="C13" s="6">
        <v>42248</v>
      </c>
      <c r="D13" s="4">
        <v>166347</v>
      </c>
      <c r="E13" s="5">
        <v>0.54</v>
      </c>
      <c r="F13" s="5">
        <v>3.2770000000000001</v>
      </c>
      <c r="G13" s="5">
        <v>788</v>
      </c>
      <c r="H13" s="5">
        <v>9</v>
      </c>
      <c r="I13" s="5">
        <v>46.28</v>
      </c>
    </row>
    <row r="14" spans="2:12" x14ac:dyDescent="0.25">
      <c r="C14" s="6">
        <v>42278</v>
      </c>
      <c r="D14" s="4">
        <v>161581</v>
      </c>
      <c r="E14" s="5">
        <v>0.82</v>
      </c>
      <c r="F14" s="5">
        <v>3.48</v>
      </c>
      <c r="G14" s="5">
        <v>788</v>
      </c>
      <c r="H14" s="5">
        <v>8.9</v>
      </c>
      <c r="I14" s="5">
        <v>46.96</v>
      </c>
    </row>
    <row r="15" spans="2:12" x14ac:dyDescent="0.25">
      <c r="C15" s="6">
        <v>42309</v>
      </c>
      <c r="D15" s="4">
        <v>165968</v>
      </c>
      <c r="E15" s="5">
        <v>1.01</v>
      </c>
      <c r="F15" s="5">
        <v>3.5760000000000001</v>
      </c>
      <c r="G15" s="5">
        <v>788</v>
      </c>
      <c r="H15" s="5">
        <v>9.5</v>
      </c>
      <c r="I15" s="5">
        <v>43.11</v>
      </c>
    </row>
    <row r="16" spans="2:12" x14ac:dyDescent="0.25">
      <c r="C16" s="6">
        <v>42339</v>
      </c>
      <c r="D16" s="4">
        <v>193210</v>
      </c>
      <c r="E16" s="5">
        <v>0.96</v>
      </c>
      <c r="F16" s="5">
        <v>3.633</v>
      </c>
      <c r="G16" s="5">
        <v>788</v>
      </c>
      <c r="H16" s="5">
        <v>10.199999999999999</v>
      </c>
      <c r="I16" s="5">
        <v>36.57</v>
      </c>
    </row>
    <row r="17" spans="3:9" x14ac:dyDescent="0.25">
      <c r="C17" s="6">
        <v>42370</v>
      </c>
      <c r="D17" s="4">
        <v>131253</v>
      </c>
      <c r="E17" s="5">
        <v>1.27</v>
      </c>
      <c r="F17" s="5">
        <v>3.6760000000000002</v>
      </c>
      <c r="G17" s="5">
        <v>880</v>
      </c>
      <c r="H17" s="5">
        <v>10.9</v>
      </c>
      <c r="I17" s="5">
        <v>29.78</v>
      </c>
    </row>
    <row r="18" spans="3:9" x14ac:dyDescent="0.25">
      <c r="C18" s="6">
        <v>42401</v>
      </c>
      <c r="D18" s="4">
        <v>122727</v>
      </c>
      <c r="E18" s="5">
        <v>0.9</v>
      </c>
      <c r="F18" s="5">
        <v>3.71</v>
      </c>
      <c r="G18" s="5">
        <v>880</v>
      </c>
      <c r="H18" s="5">
        <v>11.2</v>
      </c>
      <c r="I18" s="5">
        <v>31.03</v>
      </c>
    </row>
    <row r="19" spans="3:9" x14ac:dyDescent="0.25">
      <c r="C19" s="6">
        <v>42430</v>
      </c>
      <c r="D19" s="4">
        <v>147641</v>
      </c>
      <c r="E19" s="5">
        <v>0.43</v>
      </c>
      <c r="F19" s="5">
        <v>3.73</v>
      </c>
      <c r="G19" s="5">
        <v>880</v>
      </c>
      <c r="H19" s="5">
        <v>11.2</v>
      </c>
      <c r="I19" s="5">
        <v>37.340000000000003</v>
      </c>
    </row>
    <row r="20" spans="3:9" x14ac:dyDescent="0.25">
      <c r="C20" s="6">
        <v>42461</v>
      </c>
      <c r="D20" s="4">
        <v>131961</v>
      </c>
      <c r="E20" s="5">
        <v>0.61</v>
      </c>
      <c r="F20" s="5">
        <v>3.7170000000000001</v>
      </c>
      <c r="G20" s="5">
        <v>880</v>
      </c>
      <c r="H20" s="5">
        <v>11.3</v>
      </c>
      <c r="I20" s="5">
        <v>40.75</v>
      </c>
    </row>
    <row r="21" spans="3:9" x14ac:dyDescent="0.25">
      <c r="C21" s="6">
        <v>42491</v>
      </c>
      <c r="D21" s="4">
        <v>137429</v>
      </c>
      <c r="E21" s="5">
        <v>0.78</v>
      </c>
      <c r="F21" s="5">
        <v>3.6739999999999999</v>
      </c>
      <c r="G21" s="5">
        <v>880</v>
      </c>
      <c r="H21" s="5">
        <v>11.6</v>
      </c>
      <c r="I21" s="5">
        <v>45.94</v>
      </c>
    </row>
    <row r="22" spans="3:9" x14ac:dyDescent="0.25">
      <c r="C22" s="6">
        <v>42522</v>
      </c>
      <c r="D22" s="4">
        <v>139567</v>
      </c>
      <c r="E22" s="5">
        <v>0.35</v>
      </c>
      <c r="F22" s="5">
        <v>3.6459999999999999</v>
      </c>
      <c r="G22" s="5">
        <v>880</v>
      </c>
      <c r="H22" s="5">
        <v>11.8</v>
      </c>
      <c r="I22" s="5">
        <v>47.69</v>
      </c>
    </row>
    <row r="23" spans="3:9" x14ac:dyDescent="0.25">
      <c r="C23" s="6">
        <v>42552</v>
      </c>
      <c r="D23" s="4">
        <v>146578</v>
      </c>
      <c r="E23" s="5">
        <v>0.52</v>
      </c>
      <c r="F23" s="5">
        <v>3.6379999999999999</v>
      </c>
      <c r="G23" s="5">
        <v>880</v>
      </c>
      <c r="H23" s="5">
        <v>11.8</v>
      </c>
      <c r="I23" s="5">
        <v>44.13</v>
      </c>
    </row>
    <row r="24" spans="3:9" x14ac:dyDescent="0.25">
      <c r="C24" s="6">
        <v>42583</v>
      </c>
      <c r="D24" s="4">
        <v>148967</v>
      </c>
      <c r="E24" s="5">
        <v>0.44</v>
      </c>
      <c r="F24" s="5">
        <v>3.6509999999999998</v>
      </c>
      <c r="G24" s="5">
        <v>880</v>
      </c>
      <c r="H24" s="5">
        <v>11.8</v>
      </c>
      <c r="I24" s="5">
        <v>44.88</v>
      </c>
    </row>
    <row r="25" spans="3:9" x14ac:dyDescent="0.25">
      <c r="C25" s="6">
        <v>42614</v>
      </c>
      <c r="D25" s="4">
        <v>130998</v>
      </c>
      <c r="E25" s="5">
        <v>0.08</v>
      </c>
      <c r="F25" s="5">
        <v>3.6480000000000001</v>
      </c>
      <c r="G25" s="5">
        <v>880</v>
      </c>
      <c r="H25" s="5">
        <v>11.8</v>
      </c>
      <c r="I25" s="5">
        <v>45.04</v>
      </c>
    </row>
    <row r="26" spans="3:9" x14ac:dyDescent="0.25">
      <c r="C26" s="6">
        <v>42644</v>
      </c>
      <c r="D26" s="4">
        <v>132352</v>
      </c>
      <c r="E26" s="5">
        <v>0.26</v>
      </c>
      <c r="F26" s="5">
        <v>3.6619999999999999</v>
      </c>
      <c r="G26" s="5">
        <v>880</v>
      </c>
      <c r="H26" s="5">
        <v>12</v>
      </c>
      <c r="I26" s="5">
        <v>49.29</v>
      </c>
    </row>
    <row r="27" spans="3:9" x14ac:dyDescent="0.25">
      <c r="C27" s="6">
        <v>42675</v>
      </c>
      <c r="D27" s="4">
        <v>148686</v>
      </c>
      <c r="E27" s="5">
        <v>0.18</v>
      </c>
      <c r="F27" s="5">
        <v>3.6709999999999998</v>
      </c>
      <c r="G27" s="5">
        <v>880</v>
      </c>
      <c r="H27" s="5">
        <v>12.6</v>
      </c>
      <c r="I27" s="5">
        <v>45.26</v>
      </c>
    </row>
    <row r="28" spans="3:9" x14ac:dyDescent="0.25">
      <c r="C28" s="6">
        <v>42705</v>
      </c>
      <c r="D28" s="4">
        <v>169990</v>
      </c>
      <c r="E28" s="5">
        <v>0.3</v>
      </c>
      <c r="F28" s="5">
        <v>3.734</v>
      </c>
      <c r="G28" s="5">
        <v>880</v>
      </c>
      <c r="H28" s="5">
        <v>13.2</v>
      </c>
      <c r="I28" s="5">
        <v>52.62</v>
      </c>
    </row>
    <row r="29" spans="3:9" x14ac:dyDescent="0.25">
      <c r="C29" s="6">
        <v>42736</v>
      </c>
      <c r="D29" s="7">
        <v>121378</v>
      </c>
      <c r="E29" s="8">
        <v>0.38</v>
      </c>
      <c r="F29" s="8">
        <v>3.7679999999999998</v>
      </c>
      <c r="G29" s="8">
        <v>937</v>
      </c>
      <c r="H29" s="8">
        <v>13.7</v>
      </c>
      <c r="I29" s="8">
        <v>53.59</v>
      </c>
    </row>
    <row r="30" spans="3:9" x14ac:dyDescent="0.25">
      <c r="C30" s="6">
        <v>42767</v>
      </c>
      <c r="D30" s="7">
        <v>112374</v>
      </c>
      <c r="E30" s="8">
        <v>0.33</v>
      </c>
      <c r="F30" s="8">
        <v>3.7549999999999999</v>
      </c>
      <c r="G30" s="8">
        <v>937</v>
      </c>
      <c r="H30" s="8">
        <v>13.6</v>
      </c>
      <c r="I30" s="8">
        <v>54.35</v>
      </c>
    </row>
    <row r="31" spans="3:9" x14ac:dyDescent="0.25">
      <c r="C31" s="6">
        <v>42795</v>
      </c>
      <c r="D31" s="7">
        <v>158055</v>
      </c>
      <c r="E31" s="8">
        <v>0.25</v>
      </c>
      <c r="F31" s="8">
        <v>3.6869999999999998</v>
      </c>
      <c r="G31" s="8">
        <v>937</v>
      </c>
      <c r="H31" s="8">
        <v>13.3</v>
      </c>
      <c r="I31" s="8">
        <v>50.9</v>
      </c>
    </row>
    <row r="32" spans="3:9" x14ac:dyDescent="0.25">
      <c r="C32" s="6">
        <v>42826</v>
      </c>
      <c r="D32" s="7">
        <v>131499</v>
      </c>
      <c r="E32" s="8">
        <v>0.14000000000000001</v>
      </c>
      <c r="F32" s="8">
        <v>3.6349999999999998</v>
      </c>
      <c r="G32" s="8">
        <v>937</v>
      </c>
      <c r="H32" s="8">
        <v>13</v>
      </c>
      <c r="I32" s="8">
        <v>52.16</v>
      </c>
    </row>
    <row r="33" spans="3:9" x14ac:dyDescent="0.25">
      <c r="C33" s="6">
        <v>42856</v>
      </c>
      <c r="D33" s="7">
        <v>163284</v>
      </c>
      <c r="E33" s="8">
        <v>0.31</v>
      </c>
      <c r="F33" s="8">
        <v>3.617</v>
      </c>
      <c r="G33" s="8">
        <v>937</v>
      </c>
      <c r="H33" s="8">
        <v>12.8</v>
      </c>
      <c r="I33" s="8">
        <v>49.89</v>
      </c>
    </row>
    <row r="34" spans="3:9" x14ac:dyDescent="0.25">
      <c r="C34" s="6">
        <v>42887</v>
      </c>
      <c r="D34" s="7">
        <v>161030</v>
      </c>
      <c r="E34" s="8">
        <v>-0.23</v>
      </c>
      <c r="F34" s="8">
        <v>3.548</v>
      </c>
      <c r="G34" s="8">
        <v>937</v>
      </c>
      <c r="H34" s="8">
        <v>12.6</v>
      </c>
      <c r="I34" s="8">
        <v>46.17</v>
      </c>
    </row>
    <row r="35" spans="3:9" x14ac:dyDescent="0.25">
      <c r="C35" s="6">
        <v>42917</v>
      </c>
      <c r="D35" s="7">
        <v>151677</v>
      </c>
      <c r="E35" s="8">
        <v>0.24</v>
      </c>
      <c r="F35" s="8">
        <v>3.5529999999999999</v>
      </c>
      <c r="G35" s="8">
        <v>937</v>
      </c>
      <c r="H35" s="8">
        <v>12.4</v>
      </c>
      <c r="I35" s="8">
        <v>47.66</v>
      </c>
    </row>
    <row r="36" spans="3:9" x14ac:dyDescent="0.25">
      <c r="C36" s="6">
        <v>42948</v>
      </c>
      <c r="D36" s="7">
        <v>180882</v>
      </c>
      <c r="E36" s="8">
        <v>0.19</v>
      </c>
      <c r="F36" s="8">
        <v>3.7810000000000001</v>
      </c>
      <c r="G36" s="8">
        <v>937</v>
      </c>
      <c r="H36" s="8">
        <v>12.2</v>
      </c>
      <c r="I36" s="8">
        <v>49.94</v>
      </c>
    </row>
    <row r="37" spans="3:9" x14ac:dyDescent="0.25">
      <c r="C37" s="6">
        <v>42979</v>
      </c>
      <c r="D37" s="7">
        <v>167997</v>
      </c>
      <c r="E37" s="8">
        <v>0.16</v>
      </c>
      <c r="F37" s="8">
        <v>3.8809999999999998</v>
      </c>
      <c r="G37" s="8">
        <v>937</v>
      </c>
      <c r="H37" s="8">
        <v>12</v>
      </c>
      <c r="I37" s="8">
        <v>52.95</v>
      </c>
    </row>
    <row r="38" spans="3:9" x14ac:dyDescent="0.25">
      <c r="C38" s="6">
        <v>43009</v>
      </c>
      <c r="D38" s="7">
        <v>166822</v>
      </c>
      <c r="E38" s="8">
        <v>0.42</v>
      </c>
      <c r="F38" s="8">
        <v>3.895</v>
      </c>
      <c r="G38" s="8">
        <v>937</v>
      </c>
      <c r="H38" s="8">
        <v>11.8</v>
      </c>
      <c r="I38" s="8">
        <v>54.92</v>
      </c>
    </row>
    <row r="39" spans="3:9" x14ac:dyDescent="0.25">
      <c r="C39" s="6">
        <v>43040</v>
      </c>
      <c r="D39" s="7">
        <v>168886</v>
      </c>
      <c r="E39" s="8">
        <v>0.28000000000000003</v>
      </c>
      <c r="F39" s="8">
        <v>4.0039999999999996</v>
      </c>
      <c r="G39" s="8">
        <v>937</v>
      </c>
      <c r="H39" s="8">
        <v>12.2</v>
      </c>
      <c r="I39" s="8">
        <v>59.93</v>
      </c>
    </row>
    <row r="40" spans="3:9" x14ac:dyDescent="0.25">
      <c r="C40" s="6">
        <v>43070</v>
      </c>
      <c r="D40" s="7">
        <v>171986</v>
      </c>
      <c r="E40" s="8">
        <v>0.44</v>
      </c>
      <c r="F40" s="8">
        <v>4.085</v>
      </c>
      <c r="G40" s="8">
        <v>937</v>
      </c>
      <c r="H40" s="8">
        <v>12.6</v>
      </c>
      <c r="I40" s="8">
        <v>61.19</v>
      </c>
    </row>
    <row r="41" spans="3:9" x14ac:dyDescent="0.25">
      <c r="C41" s="6">
        <v>43101</v>
      </c>
      <c r="D41" s="7">
        <v>149041</v>
      </c>
      <c r="E41" s="8">
        <v>0.28999999999999998</v>
      </c>
      <c r="F41" s="8">
        <v>4.1890000000000001</v>
      </c>
      <c r="G41" s="8">
        <v>954</v>
      </c>
      <c r="H41" s="8">
        <v>13.1</v>
      </c>
      <c r="I41" s="8">
        <v>66.23</v>
      </c>
    </row>
    <row r="42" spans="3:9" x14ac:dyDescent="0.25">
      <c r="C42" s="6">
        <v>43132</v>
      </c>
      <c r="D42" s="7">
        <v>129782</v>
      </c>
      <c r="E42" s="8">
        <v>0.32</v>
      </c>
      <c r="F42" s="8">
        <v>4.2080000000000002</v>
      </c>
      <c r="G42" s="8">
        <v>954</v>
      </c>
      <c r="H42" s="8">
        <v>12.9</v>
      </c>
      <c r="I42" s="8">
        <v>63.46</v>
      </c>
    </row>
    <row r="43" spans="3:9" x14ac:dyDescent="0.25">
      <c r="C43" s="6">
        <v>43160</v>
      </c>
      <c r="D43" s="7">
        <v>172842</v>
      </c>
      <c r="E43" s="8">
        <v>0.09</v>
      </c>
      <c r="F43" s="8">
        <v>4.1989999999999998</v>
      </c>
      <c r="G43" s="8">
        <v>954</v>
      </c>
      <c r="H43" s="8">
        <v>12.7</v>
      </c>
      <c r="I43" s="8">
        <v>64.17</v>
      </c>
    </row>
    <row r="44" spans="3:9" x14ac:dyDescent="0.25">
      <c r="C44" s="6">
        <v>43191</v>
      </c>
      <c r="D44" s="7">
        <v>178803</v>
      </c>
      <c r="E44" s="8">
        <v>0.22</v>
      </c>
      <c r="F44" s="8">
        <v>4.2149999999999999</v>
      </c>
      <c r="G44" s="8">
        <v>954</v>
      </c>
      <c r="H44" s="8">
        <v>12.4</v>
      </c>
      <c r="I44" s="8">
        <v>68.790000000000006</v>
      </c>
    </row>
    <row r="45" spans="3:9" x14ac:dyDescent="0.25">
      <c r="C45" s="6">
        <v>43221</v>
      </c>
      <c r="D45" s="7">
        <v>164410</v>
      </c>
      <c r="E45" s="8">
        <v>0.4</v>
      </c>
      <c r="F45" s="8">
        <v>4.3140000000000001</v>
      </c>
      <c r="G45" s="8">
        <v>954</v>
      </c>
      <c r="H45" s="8">
        <v>12.3</v>
      </c>
      <c r="I45" s="8">
        <v>73.430000000000007</v>
      </c>
    </row>
    <row r="46" spans="3:9" x14ac:dyDescent="0.25">
      <c r="C46" s="6">
        <v>43252</v>
      </c>
      <c r="D46" s="7">
        <v>163497</v>
      </c>
      <c r="E46" s="8">
        <v>1.26</v>
      </c>
      <c r="F46" s="8">
        <v>4.5519999999999996</v>
      </c>
      <c r="G46" s="8">
        <v>954</v>
      </c>
      <c r="H46" s="8">
        <v>12.1</v>
      </c>
      <c r="I46" s="8">
        <v>71.98</v>
      </c>
    </row>
    <row r="47" spans="3:9" x14ac:dyDescent="0.25">
      <c r="C47" s="6">
        <v>43282</v>
      </c>
      <c r="D47" s="7">
        <v>176047</v>
      </c>
      <c r="E47" s="8">
        <v>0.33</v>
      </c>
      <c r="F47" s="8">
        <v>4.492</v>
      </c>
      <c r="G47" s="8">
        <v>954</v>
      </c>
      <c r="H47" s="8">
        <v>11.9</v>
      </c>
      <c r="I47" s="8">
        <v>72.67</v>
      </c>
    </row>
    <row r="48" spans="3:9" x14ac:dyDescent="0.25">
      <c r="C48" s="6">
        <v>43313</v>
      </c>
      <c r="D48" s="7">
        <v>203899</v>
      </c>
      <c r="E48" s="8">
        <v>-0.09</v>
      </c>
      <c r="F48" s="8">
        <v>4.4470000000000001</v>
      </c>
      <c r="G48" s="8">
        <v>954</v>
      </c>
      <c r="H48" s="8">
        <v>11.7</v>
      </c>
      <c r="I48" s="8">
        <v>71.08</v>
      </c>
    </row>
    <row r="49" spans="3:9" x14ac:dyDescent="0.25">
      <c r="C49" s="6">
        <v>43344</v>
      </c>
      <c r="D49" s="7">
        <v>173173</v>
      </c>
      <c r="E49" s="8">
        <v>0.48</v>
      </c>
      <c r="F49" s="8">
        <v>4.625</v>
      </c>
      <c r="G49" s="8">
        <v>954</v>
      </c>
      <c r="H49" s="8">
        <v>11.6</v>
      </c>
      <c r="I49" s="8">
        <v>75.36</v>
      </c>
    </row>
    <row r="50" spans="3:9" x14ac:dyDescent="0.25">
      <c r="C50" s="6">
        <v>43374</v>
      </c>
      <c r="D50" s="7">
        <v>208801</v>
      </c>
      <c r="E50" s="8">
        <v>0.45</v>
      </c>
      <c r="F50" s="8">
        <v>4.7169999999999996</v>
      </c>
      <c r="G50" s="8">
        <v>954</v>
      </c>
      <c r="H50" s="8">
        <v>11.6</v>
      </c>
      <c r="I50" s="8">
        <v>76.73</v>
      </c>
    </row>
    <row r="51" spans="3:9" x14ac:dyDescent="0.25">
      <c r="C51" s="6">
        <v>43405</v>
      </c>
      <c r="D51" s="7">
        <v>192135</v>
      </c>
      <c r="E51" s="8">
        <v>-0.21</v>
      </c>
      <c r="F51" s="8">
        <v>4.59</v>
      </c>
      <c r="G51" s="8">
        <v>954</v>
      </c>
      <c r="H51" s="8">
        <v>12</v>
      </c>
      <c r="I51" s="8">
        <v>62.32</v>
      </c>
    </row>
    <row r="52" spans="3:9" x14ac:dyDescent="0.25">
      <c r="C52" s="6">
        <v>43435</v>
      </c>
      <c r="D52" s="7">
        <v>189407</v>
      </c>
      <c r="E52" s="8">
        <v>0.15</v>
      </c>
      <c r="F52" s="8">
        <v>4.3650000000000002</v>
      </c>
      <c r="G52" s="8">
        <v>954</v>
      </c>
      <c r="H52" s="8">
        <v>12.4</v>
      </c>
      <c r="I52" s="8">
        <v>53.96</v>
      </c>
    </row>
    <row r="53" spans="3:9" x14ac:dyDescent="0.25">
      <c r="C53" s="6">
        <v>43466</v>
      </c>
      <c r="D53" s="7">
        <v>163796</v>
      </c>
      <c r="E53" s="8">
        <v>0.32</v>
      </c>
      <c r="F53" s="8">
        <v>4.2679999999999998</v>
      </c>
      <c r="G53" s="8">
        <v>998</v>
      </c>
      <c r="H53" s="8">
        <v>12.7</v>
      </c>
      <c r="I53" s="8">
        <v>56.58</v>
      </c>
    </row>
    <row r="54" spans="3:9" x14ac:dyDescent="0.25">
      <c r="C54" s="6">
        <v>43497</v>
      </c>
      <c r="D54" s="7">
        <v>162537</v>
      </c>
      <c r="E54" s="8">
        <v>0.43</v>
      </c>
      <c r="F54" s="8">
        <v>4.1900000000000004</v>
      </c>
      <c r="G54" s="8">
        <v>998</v>
      </c>
      <c r="H54" s="8">
        <v>12.5</v>
      </c>
      <c r="I54" s="8">
        <v>61.13</v>
      </c>
    </row>
    <row r="55" spans="3:9" x14ac:dyDescent="0.25">
      <c r="C55" s="6">
        <v>43525</v>
      </c>
      <c r="D55" s="7">
        <v>170483</v>
      </c>
      <c r="E55" s="8">
        <v>0.75</v>
      </c>
      <c r="F55" s="8">
        <v>4.3049999999999997</v>
      </c>
      <c r="G55" s="8">
        <v>998</v>
      </c>
      <c r="H55" s="8">
        <v>12.3</v>
      </c>
      <c r="I55" s="8">
        <v>63.79</v>
      </c>
    </row>
    <row r="56" spans="3:9" x14ac:dyDescent="0.25">
      <c r="C56" s="6">
        <v>43556</v>
      </c>
      <c r="D56" s="7">
        <v>189097</v>
      </c>
      <c r="E56" s="8">
        <v>0.56999999999999995</v>
      </c>
      <c r="F56" s="8">
        <v>4.4370000000000003</v>
      </c>
      <c r="G56" s="8">
        <v>998</v>
      </c>
      <c r="H56" s="8">
        <v>12</v>
      </c>
      <c r="I56" s="8">
        <v>68.58</v>
      </c>
    </row>
    <row r="57" spans="3:9" x14ac:dyDescent="0.25">
      <c r="C57" s="6">
        <v>43586</v>
      </c>
      <c r="D57" s="7">
        <v>198779</v>
      </c>
      <c r="E57" s="8">
        <v>0.13</v>
      </c>
      <c r="F57" s="8">
        <v>4.5519999999999996</v>
      </c>
      <c r="G57" s="8">
        <v>998</v>
      </c>
      <c r="H57" s="8">
        <v>11.8</v>
      </c>
      <c r="I57" s="8">
        <v>66.83</v>
      </c>
    </row>
    <row r="58" spans="3:9" x14ac:dyDescent="0.25">
      <c r="C58" s="6">
        <v>43617</v>
      </c>
      <c r="D58" s="7">
        <v>181291</v>
      </c>
      <c r="E58" s="8">
        <v>0.01</v>
      </c>
      <c r="F58" s="8">
        <v>4.468</v>
      </c>
      <c r="G58" s="8">
        <v>998</v>
      </c>
      <c r="H58" s="8">
        <v>11.8</v>
      </c>
      <c r="I58" s="8">
        <v>59.76</v>
      </c>
    </row>
    <row r="59" spans="3:9" x14ac:dyDescent="0.25">
      <c r="C59" s="55">
        <v>43647</v>
      </c>
      <c r="D59" s="56">
        <v>195854</v>
      </c>
      <c r="E59" s="57">
        <v>0.19</v>
      </c>
      <c r="F59" s="57">
        <v>4.351</v>
      </c>
      <c r="G59" s="57">
        <v>998</v>
      </c>
      <c r="H59" s="57">
        <v>12</v>
      </c>
      <c r="I59" s="57">
        <v>61.48</v>
      </c>
    </row>
    <row r="60" spans="3:9" x14ac:dyDescent="0.25">
      <c r="C60" s="55">
        <v>43678</v>
      </c>
      <c r="D60" s="56">
        <v>195927</v>
      </c>
      <c r="E60" s="57">
        <v>0.11</v>
      </c>
      <c r="F60" s="57">
        <v>4.3159999999999998</v>
      </c>
      <c r="G60" s="57">
        <v>998</v>
      </c>
      <c r="H60" s="57">
        <v>11.8</v>
      </c>
      <c r="I60" s="57">
        <v>57.67</v>
      </c>
    </row>
    <row r="61" spans="3:9" x14ac:dyDescent="0.25">
      <c r="C61" s="58">
        <v>43709</v>
      </c>
      <c r="D61" s="59">
        <v>187816</v>
      </c>
      <c r="E61" s="60">
        <v>-0.04</v>
      </c>
      <c r="F61" s="60">
        <v>4.3259999999999996</v>
      </c>
      <c r="G61" s="60">
        <v>998</v>
      </c>
      <c r="H61" s="60">
        <v>11.9</v>
      </c>
      <c r="I61" s="60">
        <v>60.04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8B47A-4CFE-49C8-B949-4285F82C0EC6}">
  <dimension ref="A1:I82"/>
  <sheetViews>
    <sheetView topLeftCell="A4" workbookViewId="0">
      <selection activeCell="E19" sqref="E19"/>
    </sheetView>
  </sheetViews>
  <sheetFormatPr defaultRowHeight="15" x14ac:dyDescent="0.25"/>
  <cols>
    <col min="1" max="1" width="30.28515625" bestFit="1" customWidth="1"/>
    <col min="2" max="2" width="12.7109375" bestFit="1" customWidth="1"/>
    <col min="3" max="3" width="12" bestFit="1" customWidth="1"/>
    <col min="4" max="4" width="12.7109375" bestFit="1" customWidth="1"/>
    <col min="5" max="5" width="12" bestFit="1" customWidth="1"/>
    <col min="6" max="6" width="16" bestFit="1" customWidth="1"/>
    <col min="7" max="7" width="14.7109375" bestFit="1" customWidth="1"/>
    <col min="8" max="8" width="13.7109375" bestFit="1" customWidth="1"/>
    <col min="9" max="9" width="14.5703125" bestFit="1" customWidth="1"/>
  </cols>
  <sheetData>
    <row r="1" spans="1:9" x14ac:dyDescent="0.25">
      <c r="A1" t="s">
        <v>23</v>
      </c>
    </row>
    <row r="2" spans="1:9" ht="15.75" thickBot="1" x14ac:dyDescent="0.3"/>
    <row r="3" spans="1:9" x14ac:dyDescent="0.25">
      <c r="A3" s="64" t="s">
        <v>24</v>
      </c>
      <c r="B3" s="64"/>
    </row>
    <row r="4" spans="1:9" x14ac:dyDescent="0.25">
      <c r="A4" s="61" t="s">
        <v>25</v>
      </c>
      <c r="B4" s="61">
        <v>0.73225039165392192</v>
      </c>
    </row>
    <row r="5" spans="1:9" x14ac:dyDescent="0.25">
      <c r="A5" s="61" t="s">
        <v>26</v>
      </c>
      <c r="B5" s="61">
        <v>0.53619063607732198</v>
      </c>
    </row>
    <row r="6" spans="1:9" x14ac:dyDescent="0.25">
      <c r="A6" s="61" t="s">
        <v>27</v>
      </c>
      <c r="B6" s="61">
        <v>0.48787716066870973</v>
      </c>
    </row>
    <row r="7" spans="1:9" x14ac:dyDescent="0.25">
      <c r="A7" s="61" t="s">
        <v>28</v>
      </c>
      <c r="B7" s="61">
        <v>16489.221728913984</v>
      </c>
    </row>
    <row r="8" spans="1:9" ht="15.75" thickBot="1" x14ac:dyDescent="0.3">
      <c r="A8" s="62" t="s">
        <v>29</v>
      </c>
      <c r="B8" s="62">
        <v>54</v>
      </c>
    </row>
    <row r="10" spans="1:9" ht="15.75" thickBot="1" x14ac:dyDescent="0.3">
      <c r="A10" t="s">
        <v>30</v>
      </c>
    </row>
    <row r="11" spans="1:9" x14ac:dyDescent="0.25">
      <c r="A11" s="63"/>
      <c r="B11" s="63" t="s">
        <v>35</v>
      </c>
      <c r="C11" s="63" t="s">
        <v>36</v>
      </c>
      <c r="D11" s="63" t="s">
        <v>37</v>
      </c>
      <c r="E11" s="63" t="s">
        <v>38</v>
      </c>
      <c r="F11" s="63" t="s">
        <v>39</v>
      </c>
    </row>
    <row r="12" spans="1:9" x14ac:dyDescent="0.25">
      <c r="A12" s="61" t="s">
        <v>31</v>
      </c>
      <c r="B12" s="61">
        <v>5</v>
      </c>
      <c r="C12" s="61">
        <v>15087638372.519451</v>
      </c>
      <c r="D12" s="61">
        <v>3017527674.50389</v>
      </c>
      <c r="E12" s="61">
        <v>11.098159085896384</v>
      </c>
      <c r="F12" s="67">
        <v>3.8739614934384889E-7</v>
      </c>
    </row>
    <row r="13" spans="1:9" x14ac:dyDescent="0.25">
      <c r="A13" s="61" t="s">
        <v>32</v>
      </c>
      <c r="B13" s="61">
        <v>48</v>
      </c>
      <c r="C13" s="61">
        <v>13050932794.813877</v>
      </c>
      <c r="D13" s="61">
        <v>271894433.22528911</v>
      </c>
      <c r="E13" s="61"/>
      <c r="F13" s="61"/>
    </row>
    <row r="14" spans="1:9" ht="15.75" thickBot="1" x14ac:dyDescent="0.3">
      <c r="A14" s="62" t="s">
        <v>33</v>
      </c>
      <c r="B14" s="62">
        <v>53</v>
      </c>
      <c r="C14" s="62">
        <v>28138571167.333328</v>
      </c>
      <c r="D14" s="62"/>
      <c r="E14" s="62"/>
      <c r="F14" s="62"/>
    </row>
    <row r="15" spans="1:9" ht="15.75" thickBot="1" x14ac:dyDescent="0.3"/>
    <row r="16" spans="1:9" x14ac:dyDescent="0.25">
      <c r="A16" s="63"/>
      <c r="B16" s="63" t="s">
        <v>10</v>
      </c>
      <c r="C16" s="63" t="s">
        <v>28</v>
      </c>
      <c r="D16" s="63" t="s">
        <v>40</v>
      </c>
      <c r="E16" s="65" t="s">
        <v>41</v>
      </c>
      <c r="F16" s="63" t="s">
        <v>42</v>
      </c>
      <c r="G16" s="63" t="s">
        <v>43</v>
      </c>
      <c r="H16" s="63" t="s">
        <v>44</v>
      </c>
      <c r="I16" s="63" t="s">
        <v>45</v>
      </c>
    </row>
    <row r="17" spans="1:9" x14ac:dyDescent="0.25">
      <c r="A17" s="61" t="s">
        <v>34</v>
      </c>
      <c r="B17" s="61">
        <v>167119.86179620473</v>
      </c>
      <c r="C17" s="61">
        <v>41307.484017625939</v>
      </c>
      <c r="D17" s="61">
        <v>4.0457526225730556</v>
      </c>
      <c r="E17" s="66">
        <v>1.8857037956918288E-4</v>
      </c>
      <c r="F17" s="61">
        <v>84065.598680358584</v>
      </c>
      <c r="G17" s="61">
        <v>250174.12491205087</v>
      </c>
      <c r="H17" s="61">
        <v>84065.598680358584</v>
      </c>
      <c r="I17" s="61">
        <v>250174.12491205087</v>
      </c>
    </row>
    <row r="18" spans="1:9" x14ac:dyDescent="0.25">
      <c r="A18" s="61" t="s">
        <v>1</v>
      </c>
      <c r="B18" s="61">
        <v>-18875.653977164031</v>
      </c>
      <c r="C18" s="61">
        <v>7948.059393768307</v>
      </c>
      <c r="D18" s="61">
        <v>-2.3748758082964914</v>
      </c>
      <c r="E18" s="66">
        <v>2.1598965074608026E-2</v>
      </c>
      <c r="F18" s="61">
        <v>-34856.298449936367</v>
      </c>
      <c r="G18" s="61">
        <v>-2895.0095043916954</v>
      </c>
      <c r="H18" s="61">
        <v>-34856.298449936367</v>
      </c>
      <c r="I18" s="61">
        <v>-2895.0095043916954</v>
      </c>
    </row>
    <row r="19" spans="1:9" x14ac:dyDescent="0.25">
      <c r="A19" s="61" t="s">
        <v>4</v>
      </c>
      <c r="B19" s="61">
        <v>21431.041661072544</v>
      </c>
      <c r="C19" s="61">
        <v>11736.615487471468</v>
      </c>
      <c r="D19" s="61">
        <v>1.825998447674257</v>
      </c>
      <c r="E19" s="66">
        <v>7.4074220673811794E-2</v>
      </c>
      <c r="F19" s="61">
        <v>-2167.0053749084509</v>
      </c>
      <c r="G19" s="61">
        <v>45029.088697053536</v>
      </c>
      <c r="H19" s="61">
        <v>-2167.0053749084509</v>
      </c>
      <c r="I19" s="61">
        <v>45029.088697053536</v>
      </c>
    </row>
    <row r="20" spans="1:9" x14ac:dyDescent="0.25">
      <c r="A20" s="72" t="s">
        <v>5</v>
      </c>
      <c r="B20" s="72">
        <v>65.696336385290721</v>
      </c>
      <c r="C20" s="72">
        <v>97.644972345560547</v>
      </c>
      <c r="D20" s="72">
        <v>0.67280818261481767</v>
      </c>
      <c r="E20" s="73">
        <v>0.50429569058964252</v>
      </c>
      <c r="F20" s="61">
        <v>-130.63203891995019</v>
      </c>
      <c r="G20" s="61">
        <v>262.0247116905316</v>
      </c>
      <c r="H20" s="61">
        <v>-130.63203891995019</v>
      </c>
      <c r="I20" s="61">
        <v>262.0247116905316</v>
      </c>
    </row>
    <row r="21" spans="1:9" x14ac:dyDescent="0.25">
      <c r="A21" s="61" t="s">
        <v>2</v>
      </c>
      <c r="B21" s="61">
        <v>-14088.930801901064</v>
      </c>
      <c r="C21" s="61">
        <v>3249.8147074522726</v>
      </c>
      <c r="D21" s="61">
        <v>-4.335302800369881</v>
      </c>
      <c r="E21" s="66">
        <v>7.4200705487904032E-5</v>
      </c>
      <c r="F21" s="61">
        <v>-20623.121208543027</v>
      </c>
      <c r="G21" s="61">
        <v>-7554.7403952591012</v>
      </c>
      <c r="H21" s="61">
        <v>-20623.121208543027</v>
      </c>
      <c r="I21" s="61">
        <v>-7554.7403952591012</v>
      </c>
    </row>
    <row r="22" spans="1:9" ht="15.75" thickBot="1" x14ac:dyDescent="0.3">
      <c r="A22" s="62" t="s">
        <v>7</v>
      </c>
      <c r="B22" s="62">
        <v>447.7905358482509</v>
      </c>
      <c r="C22" s="62">
        <v>306.72055478788354</v>
      </c>
      <c r="D22" s="62">
        <v>1.4599299879263914</v>
      </c>
      <c r="E22" s="69">
        <v>0.15082375038259244</v>
      </c>
      <c r="F22" s="62">
        <v>-168.91247248605509</v>
      </c>
      <c r="G22" s="62">
        <v>1064.4935441825569</v>
      </c>
      <c r="H22" s="62">
        <v>-168.91247248605509</v>
      </c>
      <c r="I22" s="62">
        <v>1064.4935441825569</v>
      </c>
    </row>
    <row r="26" spans="1:9" x14ac:dyDescent="0.25">
      <c r="A26" t="s">
        <v>46</v>
      </c>
    </row>
    <row r="27" spans="1:9" ht="15.75" thickBot="1" x14ac:dyDescent="0.3"/>
    <row r="28" spans="1:9" x14ac:dyDescent="0.25">
      <c r="A28" s="63" t="s">
        <v>47</v>
      </c>
      <c r="B28" s="63" t="s">
        <v>3</v>
      </c>
    </row>
    <row r="29" spans="1:9" x14ac:dyDescent="0.25">
      <c r="A29" s="61">
        <v>0.92592592592592593</v>
      </c>
      <c r="B29" s="61">
        <v>112374</v>
      </c>
    </row>
    <row r="30" spans="1:9" x14ac:dyDescent="0.25">
      <c r="A30" s="61">
        <v>2.7777777777777777</v>
      </c>
      <c r="B30" s="61">
        <v>121378</v>
      </c>
    </row>
    <row r="31" spans="1:9" x14ac:dyDescent="0.25">
      <c r="A31" s="61">
        <v>4.6296296296296298</v>
      </c>
      <c r="B31" s="61">
        <v>122727</v>
      </c>
    </row>
    <row r="32" spans="1:9" x14ac:dyDescent="0.25">
      <c r="A32" s="61">
        <v>6.481481481481481</v>
      </c>
      <c r="B32" s="61">
        <v>129782</v>
      </c>
    </row>
    <row r="33" spans="1:2" x14ac:dyDescent="0.25">
      <c r="A33" s="61">
        <v>8.3333333333333339</v>
      </c>
      <c r="B33" s="61">
        <v>130998</v>
      </c>
    </row>
    <row r="34" spans="1:2" x14ac:dyDescent="0.25">
      <c r="A34" s="61">
        <v>10.185185185185185</v>
      </c>
      <c r="B34" s="61">
        <v>131253</v>
      </c>
    </row>
    <row r="35" spans="1:2" x14ac:dyDescent="0.25">
      <c r="A35" s="61">
        <v>12.037037037037036</v>
      </c>
      <c r="B35" s="61">
        <v>131499</v>
      </c>
    </row>
    <row r="36" spans="1:2" x14ac:dyDescent="0.25">
      <c r="A36" s="61">
        <v>13.888888888888889</v>
      </c>
      <c r="B36" s="61">
        <v>131961</v>
      </c>
    </row>
    <row r="37" spans="1:2" x14ac:dyDescent="0.25">
      <c r="A37" s="61">
        <v>15.74074074074074</v>
      </c>
      <c r="B37" s="61">
        <v>132352</v>
      </c>
    </row>
    <row r="38" spans="1:2" x14ac:dyDescent="0.25">
      <c r="A38" s="61">
        <v>17.592592592592595</v>
      </c>
      <c r="B38" s="61">
        <v>137429</v>
      </c>
    </row>
    <row r="39" spans="1:2" x14ac:dyDescent="0.25">
      <c r="A39" s="61">
        <v>19.444444444444446</v>
      </c>
      <c r="B39" s="61">
        <v>139567</v>
      </c>
    </row>
    <row r="40" spans="1:2" x14ac:dyDescent="0.25">
      <c r="A40" s="61">
        <v>21.296296296296298</v>
      </c>
      <c r="B40" s="61">
        <v>146578</v>
      </c>
    </row>
    <row r="41" spans="1:2" x14ac:dyDescent="0.25">
      <c r="A41" s="61">
        <v>23.148148148148149</v>
      </c>
      <c r="B41" s="61">
        <v>147641</v>
      </c>
    </row>
    <row r="42" spans="1:2" x14ac:dyDescent="0.25">
      <c r="A42" s="61">
        <v>25</v>
      </c>
      <c r="B42" s="61">
        <v>148686</v>
      </c>
    </row>
    <row r="43" spans="1:2" x14ac:dyDescent="0.25">
      <c r="A43" s="61">
        <v>26.851851851851855</v>
      </c>
      <c r="B43" s="61">
        <v>148967</v>
      </c>
    </row>
    <row r="44" spans="1:2" x14ac:dyDescent="0.25">
      <c r="A44" s="61">
        <v>28.703703703703706</v>
      </c>
      <c r="B44" s="61">
        <v>149041</v>
      </c>
    </row>
    <row r="45" spans="1:2" x14ac:dyDescent="0.25">
      <c r="A45" s="61">
        <v>30.555555555555557</v>
      </c>
      <c r="B45" s="61">
        <v>149828</v>
      </c>
    </row>
    <row r="46" spans="1:2" x14ac:dyDescent="0.25">
      <c r="A46" s="61">
        <v>32.407407407407405</v>
      </c>
      <c r="B46" s="61">
        <v>151677</v>
      </c>
    </row>
    <row r="47" spans="1:2" x14ac:dyDescent="0.25">
      <c r="A47" s="61">
        <v>34.25925925925926</v>
      </c>
      <c r="B47" s="61">
        <v>158055</v>
      </c>
    </row>
    <row r="48" spans="1:2" x14ac:dyDescent="0.25">
      <c r="A48" s="61">
        <v>36.111111111111107</v>
      </c>
      <c r="B48" s="61">
        <v>161030</v>
      </c>
    </row>
    <row r="49" spans="1:2" x14ac:dyDescent="0.25">
      <c r="A49" s="61">
        <v>37.962962962962962</v>
      </c>
      <c r="B49" s="61">
        <v>161581</v>
      </c>
    </row>
    <row r="50" spans="1:2" x14ac:dyDescent="0.25">
      <c r="A50" s="61">
        <v>39.81481481481481</v>
      </c>
      <c r="B50" s="61">
        <v>162537</v>
      </c>
    </row>
    <row r="51" spans="1:2" x14ac:dyDescent="0.25">
      <c r="A51" s="61">
        <v>41.666666666666664</v>
      </c>
      <c r="B51" s="61">
        <v>163284</v>
      </c>
    </row>
    <row r="52" spans="1:2" x14ac:dyDescent="0.25">
      <c r="A52" s="61">
        <v>43.518518518518519</v>
      </c>
      <c r="B52" s="61">
        <v>163497</v>
      </c>
    </row>
    <row r="53" spans="1:2" x14ac:dyDescent="0.25">
      <c r="A53" s="61">
        <v>45.370370370370367</v>
      </c>
      <c r="B53" s="61">
        <v>163796</v>
      </c>
    </row>
    <row r="54" spans="1:2" x14ac:dyDescent="0.25">
      <c r="A54" s="61">
        <v>47.222222222222221</v>
      </c>
      <c r="B54" s="61">
        <v>164410</v>
      </c>
    </row>
    <row r="55" spans="1:2" x14ac:dyDescent="0.25">
      <c r="A55" s="61">
        <v>49.074074074074069</v>
      </c>
      <c r="B55" s="61">
        <v>165968</v>
      </c>
    </row>
    <row r="56" spans="1:2" x14ac:dyDescent="0.25">
      <c r="A56" s="61">
        <v>50.925925925925924</v>
      </c>
      <c r="B56" s="61">
        <v>166347</v>
      </c>
    </row>
    <row r="57" spans="1:2" x14ac:dyDescent="0.25">
      <c r="A57" s="61">
        <v>52.777777777777779</v>
      </c>
      <c r="B57" s="61">
        <v>166822</v>
      </c>
    </row>
    <row r="58" spans="1:2" x14ac:dyDescent="0.25">
      <c r="A58" s="61">
        <v>54.629629629629626</v>
      </c>
      <c r="B58" s="61">
        <v>167997</v>
      </c>
    </row>
    <row r="59" spans="1:2" x14ac:dyDescent="0.25">
      <c r="A59" s="61">
        <v>56.481481481481481</v>
      </c>
      <c r="B59" s="61">
        <v>168886</v>
      </c>
    </row>
    <row r="60" spans="1:2" x14ac:dyDescent="0.25">
      <c r="A60" s="61">
        <v>58.333333333333329</v>
      </c>
      <c r="B60" s="61">
        <v>169990</v>
      </c>
    </row>
    <row r="61" spans="1:2" x14ac:dyDescent="0.25">
      <c r="A61" s="61">
        <v>60.185185185185183</v>
      </c>
      <c r="B61" s="61">
        <v>170483</v>
      </c>
    </row>
    <row r="62" spans="1:2" x14ac:dyDescent="0.25">
      <c r="A62" s="61">
        <v>62.037037037037038</v>
      </c>
      <c r="B62" s="61">
        <v>171986</v>
      </c>
    </row>
    <row r="63" spans="1:2" x14ac:dyDescent="0.25">
      <c r="A63" s="61">
        <v>63.888888888888886</v>
      </c>
      <c r="B63" s="61">
        <v>172621</v>
      </c>
    </row>
    <row r="64" spans="1:2" x14ac:dyDescent="0.25">
      <c r="A64" s="61">
        <v>65.740740740740733</v>
      </c>
      <c r="B64" s="61">
        <v>172842</v>
      </c>
    </row>
    <row r="65" spans="1:2" x14ac:dyDescent="0.25">
      <c r="A65" s="61">
        <v>67.592592592592595</v>
      </c>
      <c r="B65" s="61">
        <v>173173</v>
      </c>
    </row>
    <row r="66" spans="1:2" x14ac:dyDescent="0.25">
      <c r="A66" s="61">
        <v>69.444444444444443</v>
      </c>
      <c r="B66" s="61">
        <v>175254</v>
      </c>
    </row>
    <row r="67" spans="1:2" x14ac:dyDescent="0.25">
      <c r="A67" s="61">
        <v>71.296296296296291</v>
      </c>
      <c r="B67" s="61">
        <v>175618</v>
      </c>
    </row>
    <row r="68" spans="1:2" x14ac:dyDescent="0.25">
      <c r="A68" s="61">
        <v>73.148148148148152</v>
      </c>
      <c r="B68" s="61">
        <v>176047</v>
      </c>
    </row>
    <row r="69" spans="1:2" x14ac:dyDescent="0.25">
      <c r="A69" s="61">
        <v>75</v>
      </c>
      <c r="B69" s="61">
        <v>178803</v>
      </c>
    </row>
    <row r="70" spans="1:2" x14ac:dyDescent="0.25">
      <c r="A70" s="61">
        <v>76.851851851851848</v>
      </c>
      <c r="B70" s="61">
        <v>179214</v>
      </c>
    </row>
    <row r="71" spans="1:2" x14ac:dyDescent="0.25">
      <c r="A71" s="61">
        <v>78.703703703703695</v>
      </c>
      <c r="B71" s="61">
        <v>180882</v>
      </c>
    </row>
    <row r="72" spans="1:2" x14ac:dyDescent="0.25">
      <c r="A72" s="61">
        <v>80.555555555555557</v>
      </c>
      <c r="B72" s="61">
        <v>181291</v>
      </c>
    </row>
    <row r="73" spans="1:2" x14ac:dyDescent="0.25">
      <c r="A73" s="61">
        <v>82.407407407407405</v>
      </c>
      <c r="B73" s="61">
        <v>186995</v>
      </c>
    </row>
    <row r="74" spans="1:2" x14ac:dyDescent="0.25">
      <c r="A74" s="61">
        <v>84.259259259259252</v>
      </c>
      <c r="B74" s="61">
        <v>189097</v>
      </c>
    </row>
    <row r="75" spans="1:2" x14ac:dyDescent="0.25">
      <c r="A75" s="61">
        <v>86.111111111111114</v>
      </c>
      <c r="B75" s="61">
        <v>189407</v>
      </c>
    </row>
    <row r="76" spans="1:2" x14ac:dyDescent="0.25">
      <c r="A76" s="61">
        <v>87.962962962962962</v>
      </c>
      <c r="B76" s="61">
        <v>189859</v>
      </c>
    </row>
    <row r="77" spans="1:2" x14ac:dyDescent="0.25">
      <c r="A77" s="61">
        <v>89.81481481481481</v>
      </c>
      <c r="B77" s="61">
        <v>192135</v>
      </c>
    </row>
    <row r="78" spans="1:2" x14ac:dyDescent="0.25">
      <c r="A78" s="61">
        <v>91.666666666666671</v>
      </c>
      <c r="B78" s="61">
        <v>193210</v>
      </c>
    </row>
    <row r="79" spans="1:2" x14ac:dyDescent="0.25">
      <c r="A79" s="61">
        <v>93.518518518518519</v>
      </c>
      <c r="B79" s="61">
        <v>198779</v>
      </c>
    </row>
    <row r="80" spans="1:2" x14ac:dyDescent="0.25">
      <c r="A80" s="61">
        <v>95.370370370370367</v>
      </c>
      <c r="B80" s="61">
        <v>203899</v>
      </c>
    </row>
    <row r="81" spans="1:2" x14ac:dyDescent="0.25">
      <c r="A81" s="61">
        <v>97.222222222222214</v>
      </c>
      <c r="B81" s="61">
        <v>206162</v>
      </c>
    </row>
    <row r="82" spans="1:2" ht="15.75" thickBot="1" x14ac:dyDescent="0.3">
      <c r="A82" s="62">
        <v>99.074074074074076</v>
      </c>
      <c r="B82" s="62">
        <v>208801</v>
      </c>
    </row>
  </sheetData>
  <sortState xmlns:xlrd2="http://schemas.microsoft.com/office/spreadsheetml/2017/richdata2" ref="B29:B82">
    <sortCondition ref="B29"/>
  </sortState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99613-8963-47A4-9996-650E62931241}">
  <dimension ref="B1:K61"/>
  <sheetViews>
    <sheetView showGridLines="0" topLeftCell="A4" zoomScaleNormal="100" workbookViewId="0">
      <selection activeCell="N2" sqref="N2"/>
    </sheetView>
  </sheetViews>
  <sheetFormatPr defaultRowHeight="15" x14ac:dyDescent="0.25"/>
  <cols>
    <col min="1" max="1" width="2.140625" customWidth="1"/>
    <col min="2" max="2" width="2.28515625" customWidth="1"/>
    <col min="3" max="3" width="7" bestFit="1" customWidth="1"/>
    <col min="4" max="8" width="14.140625" customWidth="1"/>
    <col min="9" max="10" width="9.42578125" customWidth="1"/>
  </cols>
  <sheetData>
    <row r="1" spans="2:11" ht="8.25" customHeight="1" x14ac:dyDescent="0.25"/>
    <row r="2" spans="2:11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</row>
    <row r="3" spans="2:11" ht="10.5" customHeight="1" x14ac:dyDescent="0.25"/>
    <row r="4" spans="2:11" x14ac:dyDescent="0.25">
      <c r="C4" s="2" t="s">
        <v>0</v>
      </c>
      <c r="D4" s="14" t="s">
        <v>3</v>
      </c>
      <c r="E4" s="14" t="s">
        <v>1</v>
      </c>
      <c r="F4" s="14" t="s">
        <v>4</v>
      </c>
      <c r="G4" s="14" t="s">
        <v>2</v>
      </c>
      <c r="H4" s="14" t="s">
        <v>7</v>
      </c>
    </row>
    <row r="5" spans="2:11" x14ac:dyDescent="0.25">
      <c r="C5" s="3">
        <v>42005</v>
      </c>
      <c r="D5" s="4">
        <v>206162</v>
      </c>
      <c r="E5" s="5">
        <v>1.24</v>
      </c>
      <c r="F5" s="5">
        <v>3.032</v>
      </c>
      <c r="G5" s="5">
        <v>7.9</v>
      </c>
      <c r="H5" s="5">
        <v>47.11</v>
      </c>
    </row>
    <row r="6" spans="2:11" x14ac:dyDescent="0.25">
      <c r="C6" s="6">
        <v>42036</v>
      </c>
      <c r="D6" s="4">
        <v>149828</v>
      </c>
      <c r="E6" s="5">
        <v>1.22</v>
      </c>
      <c r="F6" s="5">
        <v>3.3010000000000002</v>
      </c>
      <c r="G6" s="5">
        <v>8</v>
      </c>
      <c r="H6" s="5">
        <v>54.79</v>
      </c>
    </row>
    <row r="7" spans="2:11" x14ac:dyDescent="0.25">
      <c r="C7" s="6">
        <v>42064</v>
      </c>
      <c r="D7" s="4">
        <v>189859</v>
      </c>
      <c r="E7" s="5">
        <v>1.32</v>
      </c>
      <c r="F7" s="5">
        <v>3.323</v>
      </c>
      <c r="G7" s="5">
        <v>8.1</v>
      </c>
      <c r="H7" s="5">
        <v>52.83</v>
      </c>
    </row>
    <row r="8" spans="2:11" x14ac:dyDescent="0.25">
      <c r="C8" s="6">
        <v>42095</v>
      </c>
      <c r="D8" s="4">
        <v>179214</v>
      </c>
      <c r="E8" s="5">
        <v>0.71</v>
      </c>
      <c r="F8" s="5">
        <v>3.3079999999999998</v>
      </c>
      <c r="G8" s="5">
        <v>8.3000000000000007</v>
      </c>
      <c r="H8" s="5">
        <v>57.54</v>
      </c>
    </row>
    <row r="9" spans="2:11" x14ac:dyDescent="0.25">
      <c r="C9" s="6">
        <v>42125</v>
      </c>
      <c r="D9" s="4">
        <v>175618</v>
      </c>
      <c r="E9" s="5">
        <v>0.74</v>
      </c>
      <c r="F9" s="5">
        <v>3.2989999999999999</v>
      </c>
      <c r="G9" s="5">
        <v>8.5</v>
      </c>
      <c r="H9" s="5">
        <v>62.51</v>
      </c>
    </row>
    <row r="10" spans="2:11" x14ac:dyDescent="0.25">
      <c r="C10" s="6">
        <v>42156</v>
      </c>
      <c r="D10" s="4">
        <v>175254</v>
      </c>
      <c r="E10" s="5">
        <v>0.79</v>
      </c>
      <c r="F10" s="5">
        <v>3.3010000000000002</v>
      </c>
      <c r="G10" s="5">
        <v>8.6999999999999993</v>
      </c>
      <c r="H10" s="5">
        <v>61.31</v>
      </c>
    </row>
    <row r="11" spans="2:11" x14ac:dyDescent="0.25">
      <c r="C11" s="6">
        <v>42186</v>
      </c>
      <c r="D11" s="4">
        <v>186995</v>
      </c>
      <c r="E11" s="5">
        <v>0.62</v>
      </c>
      <c r="F11" s="5">
        <v>3.2959999999999998</v>
      </c>
      <c r="G11" s="5">
        <v>8.9</v>
      </c>
      <c r="H11" s="5">
        <v>54.34</v>
      </c>
    </row>
    <row r="12" spans="2:11" x14ac:dyDescent="0.25">
      <c r="C12" s="6">
        <v>42217</v>
      </c>
      <c r="D12" s="4">
        <v>172621</v>
      </c>
      <c r="E12" s="5">
        <v>0.22</v>
      </c>
      <c r="F12" s="5">
        <v>3.2949999999999999</v>
      </c>
      <c r="G12" s="5">
        <v>8.9</v>
      </c>
      <c r="H12" s="5">
        <v>45.69</v>
      </c>
    </row>
    <row r="13" spans="2:11" x14ac:dyDescent="0.25">
      <c r="C13" s="6">
        <v>42248</v>
      </c>
      <c r="D13" s="4">
        <v>166347</v>
      </c>
      <c r="E13" s="5">
        <v>0.54</v>
      </c>
      <c r="F13" s="5">
        <v>3.2770000000000001</v>
      </c>
      <c r="G13" s="5">
        <v>9</v>
      </c>
      <c r="H13" s="5">
        <v>46.28</v>
      </c>
    </row>
    <row r="14" spans="2:11" x14ac:dyDescent="0.25">
      <c r="C14" s="6">
        <v>42278</v>
      </c>
      <c r="D14" s="4">
        <v>161581</v>
      </c>
      <c r="E14" s="5">
        <v>0.82</v>
      </c>
      <c r="F14" s="5">
        <v>3.48</v>
      </c>
      <c r="G14" s="5">
        <v>8.9</v>
      </c>
      <c r="H14" s="5">
        <v>46.96</v>
      </c>
    </row>
    <row r="15" spans="2:11" x14ac:dyDescent="0.25">
      <c r="C15" s="6">
        <v>42309</v>
      </c>
      <c r="D15" s="4">
        <v>165968</v>
      </c>
      <c r="E15" s="5">
        <v>1.01</v>
      </c>
      <c r="F15" s="5">
        <v>3.5760000000000001</v>
      </c>
      <c r="G15" s="5">
        <v>9.5</v>
      </c>
      <c r="H15" s="5">
        <v>43.11</v>
      </c>
    </row>
    <row r="16" spans="2:11" x14ac:dyDescent="0.25">
      <c r="C16" s="6">
        <v>42339</v>
      </c>
      <c r="D16" s="4">
        <v>193210</v>
      </c>
      <c r="E16" s="5">
        <v>0.96</v>
      </c>
      <c r="F16" s="5">
        <v>3.633</v>
      </c>
      <c r="G16" s="5">
        <v>10.199999999999999</v>
      </c>
      <c r="H16" s="5">
        <v>36.57</v>
      </c>
    </row>
    <row r="17" spans="3:8" x14ac:dyDescent="0.25">
      <c r="C17" s="6">
        <v>42370</v>
      </c>
      <c r="D17" s="4">
        <v>131253</v>
      </c>
      <c r="E17" s="5">
        <v>1.27</v>
      </c>
      <c r="F17" s="5">
        <v>3.6760000000000002</v>
      </c>
      <c r="G17" s="5">
        <v>10.9</v>
      </c>
      <c r="H17" s="5">
        <v>29.78</v>
      </c>
    </row>
    <row r="18" spans="3:8" x14ac:dyDescent="0.25">
      <c r="C18" s="6">
        <v>42401</v>
      </c>
      <c r="D18" s="4">
        <v>122727</v>
      </c>
      <c r="E18" s="5">
        <v>0.9</v>
      </c>
      <c r="F18" s="5">
        <v>3.71</v>
      </c>
      <c r="G18" s="5">
        <v>11.2</v>
      </c>
      <c r="H18" s="5">
        <v>31.03</v>
      </c>
    </row>
    <row r="19" spans="3:8" x14ac:dyDescent="0.25">
      <c r="C19" s="6">
        <v>42430</v>
      </c>
      <c r="D19" s="4">
        <v>147641</v>
      </c>
      <c r="E19" s="5">
        <v>0.43</v>
      </c>
      <c r="F19" s="5">
        <v>3.73</v>
      </c>
      <c r="G19" s="5">
        <v>11.2</v>
      </c>
      <c r="H19" s="5">
        <v>37.340000000000003</v>
      </c>
    </row>
    <row r="20" spans="3:8" x14ac:dyDescent="0.25">
      <c r="C20" s="6">
        <v>42461</v>
      </c>
      <c r="D20" s="4">
        <v>131961</v>
      </c>
      <c r="E20" s="5">
        <v>0.61</v>
      </c>
      <c r="F20" s="5">
        <v>3.7170000000000001</v>
      </c>
      <c r="G20" s="5">
        <v>11.3</v>
      </c>
      <c r="H20" s="5">
        <v>40.75</v>
      </c>
    </row>
    <row r="21" spans="3:8" x14ac:dyDescent="0.25">
      <c r="C21" s="6">
        <v>42491</v>
      </c>
      <c r="D21" s="4">
        <v>137429</v>
      </c>
      <c r="E21" s="5">
        <v>0.78</v>
      </c>
      <c r="F21" s="5">
        <v>3.6739999999999999</v>
      </c>
      <c r="G21" s="5">
        <v>11.6</v>
      </c>
      <c r="H21" s="5">
        <v>45.94</v>
      </c>
    </row>
    <row r="22" spans="3:8" x14ac:dyDescent="0.25">
      <c r="C22" s="6">
        <v>42522</v>
      </c>
      <c r="D22" s="4">
        <v>139567</v>
      </c>
      <c r="E22" s="5">
        <v>0.35</v>
      </c>
      <c r="F22" s="5">
        <v>3.6459999999999999</v>
      </c>
      <c r="G22" s="5">
        <v>11.8</v>
      </c>
      <c r="H22" s="5">
        <v>47.69</v>
      </c>
    </row>
    <row r="23" spans="3:8" x14ac:dyDescent="0.25">
      <c r="C23" s="6">
        <v>42552</v>
      </c>
      <c r="D23" s="4">
        <v>146578</v>
      </c>
      <c r="E23" s="5">
        <v>0.52</v>
      </c>
      <c r="F23" s="5">
        <v>3.6379999999999999</v>
      </c>
      <c r="G23" s="5">
        <v>11.8</v>
      </c>
      <c r="H23" s="5">
        <v>44.13</v>
      </c>
    </row>
    <row r="24" spans="3:8" x14ac:dyDescent="0.25">
      <c r="C24" s="6">
        <v>42583</v>
      </c>
      <c r="D24" s="4">
        <v>148967</v>
      </c>
      <c r="E24" s="5">
        <v>0.44</v>
      </c>
      <c r="F24" s="5">
        <v>3.6509999999999998</v>
      </c>
      <c r="G24" s="5">
        <v>11.8</v>
      </c>
      <c r="H24" s="5">
        <v>44.88</v>
      </c>
    </row>
    <row r="25" spans="3:8" x14ac:dyDescent="0.25">
      <c r="C25" s="6">
        <v>42614</v>
      </c>
      <c r="D25" s="4">
        <v>130998</v>
      </c>
      <c r="E25" s="5">
        <v>0.08</v>
      </c>
      <c r="F25" s="5">
        <v>3.6480000000000001</v>
      </c>
      <c r="G25" s="5">
        <v>11.8</v>
      </c>
      <c r="H25" s="5">
        <v>45.04</v>
      </c>
    </row>
    <row r="26" spans="3:8" x14ac:dyDescent="0.25">
      <c r="C26" s="6">
        <v>42644</v>
      </c>
      <c r="D26" s="4">
        <v>132352</v>
      </c>
      <c r="E26" s="5">
        <v>0.26</v>
      </c>
      <c r="F26" s="5">
        <v>3.6619999999999999</v>
      </c>
      <c r="G26" s="5">
        <v>12</v>
      </c>
      <c r="H26" s="5">
        <v>49.29</v>
      </c>
    </row>
    <row r="27" spans="3:8" x14ac:dyDescent="0.25">
      <c r="C27" s="6">
        <v>42675</v>
      </c>
      <c r="D27" s="4">
        <v>148686</v>
      </c>
      <c r="E27" s="5">
        <v>0.18</v>
      </c>
      <c r="F27" s="5">
        <v>3.6709999999999998</v>
      </c>
      <c r="G27" s="5">
        <v>12.6</v>
      </c>
      <c r="H27" s="5">
        <v>45.26</v>
      </c>
    </row>
    <row r="28" spans="3:8" x14ac:dyDescent="0.25">
      <c r="C28" s="6">
        <v>42705</v>
      </c>
      <c r="D28" s="4">
        <v>169990</v>
      </c>
      <c r="E28" s="5">
        <v>0.3</v>
      </c>
      <c r="F28" s="5">
        <v>3.734</v>
      </c>
      <c r="G28" s="5">
        <v>13.2</v>
      </c>
      <c r="H28" s="5">
        <v>52.62</v>
      </c>
    </row>
    <row r="29" spans="3:8" x14ac:dyDescent="0.25">
      <c r="C29" s="6">
        <v>42736</v>
      </c>
      <c r="D29" s="7">
        <v>121378</v>
      </c>
      <c r="E29" s="8">
        <v>0.38</v>
      </c>
      <c r="F29" s="8">
        <v>3.7679999999999998</v>
      </c>
      <c r="G29" s="8">
        <v>13.7</v>
      </c>
      <c r="H29" s="8">
        <v>53.59</v>
      </c>
    </row>
    <row r="30" spans="3:8" x14ac:dyDescent="0.25">
      <c r="C30" s="6">
        <v>42767</v>
      </c>
      <c r="D30" s="7">
        <v>112374</v>
      </c>
      <c r="E30" s="8">
        <v>0.33</v>
      </c>
      <c r="F30" s="8">
        <v>3.7549999999999999</v>
      </c>
      <c r="G30" s="8">
        <v>13.6</v>
      </c>
      <c r="H30" s="8">
        <v>54.35</v>
      </c>
    </row>
    <row r="31" spans="3:8" x14ac:dyDescent="0.25">
      <c r="C31" s="6">
        <v>42795</v>
      </c>
      <c r="D31" s="7">
        <v>158055</v>
      </c>
      <c r="E31" s="8">
        <v>0.25</v>
      </c>
      <c r="F31" s="8">
        <v>3.6869999999999998</v>
      </c>
      <c r="G31" s="8">
        <v>13.3</v>
      </c>
      <c r="H31" s="8">
        <v>50.9</v>
      </c>
    </row>
    <row r="32" spans="3:8" x14ac:dyDescent="0.25">
      <c r="C32" s="6">
        <v>42826</v>
      </c>
      <c r="D32" s="7">
        <v>131499</v>
      </c>
      <c r="E32" s="8">
        <v>0.14000000000000001</v>
      </c>
      <c r="F32" s="8">
        <v>3.6349999999999998</v>
      </c>
      <c r="G32" s="8">
        <v>13</v>
      </c>
      <c r="H32" s="8">
        <v>52.16</v>
      </c>
    </row>
    <row r="33" spans="3:8" x14ac:dyDescent="0.25">
      <c r="C33" s="6">
        <v>42856</v>
      </c>
      <c r="D33" s="7">
        <v>163284</v>
      </c>
      <c r="E33" s="8">
        <v>0.31</v>
      </c>
      <c r="F33" s="8">
        <v>3.617</v>
      </c>
      <c r="G33" s="8">
        <v>12.8</v>
      </c>
      <c r="H33" s="8">
        <v>49.89</v>
      </c>
    </row>
    <row r="34" spans="3:8" x14ac:dyDescent="0.25">
      <c r="C34" s="6">
        <v>42887</v>
      </c>
      <c r="D34" s="7">
        <v>161030</v>
      </c>
      <c r="E34" s="8">
        <v>-0.23</v>
      </c>
      <c r="F34" s="8">
        <v>3.548</v>
      </c>
      <c r="G34" s="8">
        <v>12.6</v>
      </c>
      <c r="H34" s="8">
        <v>46.17</v>
      </c>
    </row>
    <row r="35" spans="3:8" x14ac:dyDescent="0.25">
      <c r="C35" s="6">
        <v>42917</v>
      </c>
      <c r="D35" s="7">
        <v>151677</v>
      </c>
      <c r="E35" s="8">
        <v>0.24</v>
      </c>
      <c r="F35" s="8">
        <v>3.5529999999999999</v>
      </c>
      <c r="G35" s="8">
        <v>12.4</v>
      </c>
      <c r="H35" s="8">
        <v>47.66</v>
      </c>
    </row>
    <row r="36" spans="3:8" x14ac:dyDescent="0.25">
      <c r="C36" s="6">
        <v>42948</v>
      </c>
      <c r="D36" s="7">
        <v>180882</v>
      </c>
      <c r="E36" s="8">
        <v>0.19</v>
      </c>
      <c r="F36" s="8">
        <v>3.7810000000000001</v>
      </c>
      <c r="G36" s="8">
        <v>12.2</v>
      </c>
      <c r="H36" s="8">
        <v>49.94</v>
      </c>
    </row>
    <row r="37" spans="3:8" x14ac:dyDescent="0.25">
      <c r="C37" s="6">
        <v>42979</v>
      </c>
      <c r="D37" s="7">
        <v>167997</v>
      </c>
      <c r="E37" s="8">
        <v>0.16</v>
      </c>
      <c r="F37" s="8">
        <v>3.8809999999999998</v>
      </c>
      <c r="G37" s="8">
        <v>12</v>
      </c>
      <c r="H37" s="8">
        <v>52.95</v>
      </c>
    </row>
    <row r="38" spans="3:8" x14ac:dyDescent="0.25">
      <c r="C38" s="6">
        <v>43009</v>
      </c>
      <c r="D38" s="7">
        <v>166822</v>
      </c>
      <c r="E38" s="8">
        <v>0.42</v>
      </c>
      <c r="F38" s="8">
        <v>3.895</v>
      </c>
      <c r="G38" s="8">
        <v>11.8</v>
      </c>
      <c r="H38" s="8">
        <v>54.92</v>
      </c>
    </row>
    <row r="39" spans="3:8" x14ac:dyDescent="0.25">
      <c r="C39" s="6">
        <v>43040</v>
      </c>
      <c r="D39" s="7">
        <v>168886</v>
      </c>
      <c r="E39" s="8">
        <v>0.28000000000000003</v>
      </c>
      <c r="F39" s="8">
        <v>4.0039999999999996</v>
      </c>
      <c r="G39" s="8">
        <v>12.2</v>
      </c>
      <c r="H39" s="8">
        <v>59.93</v>
      </c>
    </row>
    <row r="40" spans="3:8" x14ac:dyDescent="0.25">
      <c r="C40" s="6">
        <v>43070</v>
      </c>
      <c r="D40" s="7">
        <v>171986</v>
      </c>
      <c r="E40" s="8">
        <v>0.44</v>
      </c>
      <c r="F40" s="8">
        <v>4.085</v>
      </c>
      <c r="G40" s="8">
        <v>12.6</v>
      </c>
      <c r="H40" s="8">
        <v>61.19</v>
      </c>
    </row>
    <row r="41" spans="3:8" x14ac:dyDescent="0.25">
      <c r="C41" s="6">
        <v>43101</v>
      </c>
      <c r="D41" s="7">
        <v>149041</v>
      </c>
      <c r="E41" s="8">
        <v>0.28999999999999998</v>
      </c>
      <c r="F41" s="8">
        <v>4.1890000000000001</v>
      </c>
      <c r="G41" s="8">
        <v>13.1</v>
      </c>
      <c r="H41" s="8">
        <v>66.23</v>
      </c>
    </row>
    <row r="42" spans="3:8" x14ac:dyDescent="0.25">
      <c r="C42" s="6">
        <v>43132</v>
      </c>
      <c r="D42" s="7">
        <v>129782</v>
      </c>
      <c r="E42" s="8">
        <v>0.32</v>
      </c>
      <c r="F42" s="8">
        <v>4.2080000000000002</v>
      </c>
      <c r="G42" s="8">
        <v>12.9</v>
      </c>
      <c r="H42" s="8">
        <v>63.46</v>
      </c>
    </row>
    <row r="43" spans="3:8" x14ac:dyDescent="0.25">
      <c r="C43" s="6">
        <v>43160</v>
      </c>
      <c r="D43" s="7">
        <v>172842</v>
      </c>
      <c r="E43" s="8">
        <v>0.09</v>
      </c>
      <c r="F43" s="8">
        <v>4.1989999999999998</v>
      </c>
      <c r="G43" s="8">
        <v>12.7</v>
      </c>
      <c r="H43" s="8">
        <v>64.17</v>
      </c>
    </row>
    <row r="44" spans="3:8" x14ac:dyDescent="0.25">
      <c r="C44" s="6">
        <v>43191</v>
      </c>
      <c r="D44" s="7">
        <v>178803</v>
      </c>
      <c r="E44" s="8">
        <v>0.22</v>
      </c>
      <c r="F44" s="8">
        <v>4.2149999999999999</v>
      </c>
      <c r="G44" s="8">
        <v>12.4</v>
      </c>
      <c r="H44" s="8">
        <v>68.790000000000006</v>
      </c>
    </row>
    <row r="45" spans="3:8" x14ac:dyDescent="0.25">
      <c r="C45" s="6">
        <v>43221</v>
      </c>
      <c r="D45" s="7">
        <v>164410</v>
      </c>
      <c r="E45" s="8">
        <v>0.4</v>
      </c>
      <c r="F45" s="8">
        <v>4.3140000000000001</v>
      </c>
      <c r="G45" s="8">
        <v>12.3</v>
      </c>
      <c r="H45" s="8">
        <v>73.430000000000007</v>
      </c>
    </row>
    <row r="46" spans="3:8" x14ac:dyDescent="0.25">
      <c r="C46" s="6">
        <v>43252</v>
      </c>
      <c r="D46" s="7">
        <v>163497</v>
      </c>
      <c r="E46" s="8">
        <v>1.26</v>
      </c>
      <c r="F46" s="8">
        <v>4.5519999999999996</v>
      </c>
      <c r="G46" s="8">
        <v>12.1</v>
      </c>
      <c r="H46" s="8">
        <v>71.98</v>
      </c>
    </row>
    <row r="47" spans="3:8" x14ac:dyDescent="0.25">
      <c r="C47" s="6">
        <v>43282</v>
      </c>
      <c r="D47" s="7">
        <v>176047</v>
      </c>
      <c r="E47" s="8">
        <v>0.33</v>
      </c>
      <c r="F47" s="8">
        <v>4.492</v>
      </c>
      <c r="G47" s="8">
        <v>11.9</v>
      </c>
      <c r="H47" s="8">
        <v>72.67</v>
      </c>
    </row>
    <row r="48" spans="3:8" x14ac:dyDescent="0.25">
      <c r="C48" s="6">
        <v>43313</v>
      </c>
      <c r="D48" s="7">
        <v>203899</v>
      </c>
      <c r="E48" s="8">
        <v>-0.09</v>
      </c>
      <c r="F48" s="8">
        <v>4.4470000000000001</v>
      </c>
      <c r="G48" s="8">
        <v>11.7</v>
      </c>
      <c r="H48" s="8">
        <v>71.08</v>
      </c>
    </row>
    <row r="49" spans="3:8" x14ac:dyDescent="0.25">
      <c r="C49" s="6">
        <v>43344</v>
      </c>
      <c r="D49" s="7">
        <v>173173</v>
      </c>
      <c r="E49" s="8">
        <v>0.48</v>
      </c>
      <c r="F49" s="8">
        <v>4.625</v>
      </c>
      <c r="G49" s="8">
        <v>11.6</v>
      </c>
      <c r="H49" s="8">
        <v>75.36</v>
      </c>
    </row>
    <row r="50" spans="3:8" x14ac:dyDescent="0.25">
      <c r="C50" s="6">
        <v>43374</v>
      </c>
      <c r="D50" s="7">
        <v>208801</v>
      </c>
      <c r="E50" s="8">
        <v>0.45</v>
      </c>
      <c r="F50" s="8">
        <v>4.7169999999999996</v>
      </c>
      <c r="G50" s="8">
        <v>11.6</v>
      </c>
      <c r="H50" s="8">
        <v>76.73</v>
      </c>
    </row>
    <row r="51" spans="3:8" x14ac:dyDescent="0.25">
      <c r="C51" s="6">
        <v>43405</v>
      </c>
      <c r="D51" s="7">
        <v>192135</v>
      </c>
      <c r="E51" s="8">
        <v>-0.21</v>
      </c>
      <c r="F51" s="8">
        <v>4.59</v>
      </c>
      <c r="G51" s="8">
        <v>12</v>
      </c>
      <c r="H51" s="8">
        <v>62.32</v>
      </c>
    </row>
    <row r="52" spans="3:8" x14ac:dyDescent="0.25">
      <c r="C52" s="6">
        <v>43435</v>
      </c>
      <c r="D52" s="7">
        <v>189407</v>
      </c>
      <c r="E52" s="8">
        <v>0.15</v>
      </c>
      <c r="F52" s="8">
        <v>4.3650000000000002</v>
      </c>
      <c r="G52" s="8">
        <v>12.4</v>
      </c>
      <c r="H52" s="8">
        <v>53.96</v>
      </c>
    </row>
    <row r="53" spans="3:8" x14ac:dyDescent="0.25">
      <c r="C53" s="6">
        <v>43466</v>
      </c>
      <c r="D53" s="7">
        <v>163796</v>
      </c>
      <c r="E53" s="8">
        <v>0.32</v>
      </c>
      <c r="F53" s="8">
        <v>4.2679999999999998</v>
      </c>
      <c r="G53" s="8">
        <v>12.7</v>
      </c>
      <c r="H53" s="8">
        <v>56.58</v>
      </c>
    </row>
    <row r="54" spans="3:8" x14ac:dyDescent="0.25">
      <c r="C54" s="6">
        <v>43497</v>
      </c>
      <c r="D54" s="7">
        <v>162537</v>
      </c>
      <c r="E54" s="8">
        <v>0.43</v>
      </c>
      <c r="F54" s="8">
        <v>4.1900000000000004</v>
      </c>
      <c r="G54" s="8">
        <v>12.5</v>
      </c>
      <c r="H54" s="8">
        <v>61.13</v>
      </c>
    </row>
    <row r="55" spans="3:8" x14ac:dyDescent="0.25">
      <c r="C55" s="6">
        <v>43525</v>
      </c>
      <c r="D55" s="7">
        <v>170483</v>
      </c>
      <c r="E55" s="8">
        <v>0.75</v>
      </c>
      <c r="F55" s="8">
        <v>4.3049999999999997</v>
      </c>
      <c r="G55" s="8">
        <v>12.3</v>
      </c>
      <c r="H55" s="8">
        <v>63.79</v>
      </c>
    </row>
    <row r="56" spans="3:8" x14ac:dyDescent="0.25">
      <c r="C56" s="6">
        <v>43556</v>
      </c>
      <c r="D56" s="7">
        <v>189097</v>
      </c>
      <c r="E56" s="8">
        <v>0.56999999999999995</v>
      </c>
      <c r="F56" s="8">
        <v>4.4370000000000003</v>
      </c>
      <c r="G56" s="8">
        <v>12</v>
      </c>
      <c r="H56" s="8">
        <v>68.58</v>
      </c>
    </row>
    <row r="57" spans="3:8" x14ac:dyDescent="0.25">
      <c r="C57" s="6">
        <v>43586</v>
      </c>
      <c r="D57" s="7">
        <v>198779</v>
      </c>
      <c r="E57" s="8">
        <v>0.13</v>
      </c>
      <c r="F57" s="8">
        <v>4.5519999999999996</v>
      </c>
      <c r="G57" s="8">
        <v>11.8</v>
      </c>
      <c r="H57" s="8">
        <v>66.83</v>
      </c>
    </row>
    <row r="58" spans="3:8" x14ac:dyDescent="0.25">
      <c r="C58" s="6">
        <v>43617</v>
      </c>
      <c r="D58" s="7">
        <v>181291</v>
      </c>
      <c r="E58" s="8">
        <v>0.01</v>
      </c>
      <c r="F58" s="8">
        <v>4.468</v>
      </c>
      <c r="G58" s="8">
        <v>11.8</v>
      </c>
      <c r="H58" s="8">
        <v>59.76</v>
      </c>
    </row>
    <row r="59" spans="3:8" x14ac:dyDescent="0.25">
      <c r="C59" s="55">
        <v>43647</v>
      </c>
      <c r="D59" s="56">
        <v>195854</v>
      </c>
      <c r="E59" s="57">
        <v>0.19</v>
      </c>
      <c r="F59" s="57">
        <v>4.351</v>
      </c>
      <c r="G59" s="57">
        <v>12</v>
      </c>
      <c r="H59" s="57">
        <v>61.48</v>
      </c>
    </row>
    <row r="60" spans="3:8" x14ac:dyDescent="0.25">
      <c r="C60" s="55">
        <v>43678</v>
      </c>
      <c r="D60" s="56">
        <v>195927</v>
      </c>
      <c r="E60" s="57">
        <v>0.11</v>
      </c>
      <c r="F60" s="57">
        <v>4.3159999999999998</v>
      </c>
      <c r="G60" s="57">
        <v>11.8</v>
      </c>
      <c r="H60" s="57">
        <v>57.67</v>
      </c>
    </row>
    <row r="61" spans="3:8" x14ac:dyDescent="0.25">
      <c r="C61" s="58">
        <v>43709</v>
      </c>
      <c r="D61" s="59">
        <v>187816</v>
      </c>
      <c r="E61" s="60">
        <v>-0.04</v>
      </c>
      <c r="F61" s="60">
        <v>4.3259999999999996</v>
      </c>
      <c r="G61" s="60">
        <v>11.9</v>
      </c>
      <c r="H61" s="60">
        <v>60.04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EBFCC-4ED3-4C4B-AD62-441DF3F46D0C}">
  <dimension ref="A1:I81"/>
  <sheetViews>
    <sheetView workbookViewId="0">
      <selection activeCell="E21" sqref="E21"/>
    </sheetView>
  </sheetViews>
  <sheetFormatPr defaultRowHeight="15" x14ac:dyDescent="0.25"/>
  <cols>
    <col min="1" max="1" width="30.28515625" bestFit="1" customWidth="1"/>
    <col min="2" max="2" width="12.7109375" bestFit="1" customWidth="1"/>
    <col min="3" max="3" width="12" bestFit="1" customWidth="1"/>
    <col min="4" max="4" width="12.7109375" bestFit="1" customWidth="1"/>
    <col min="5" max="5" width="12" bestFit="1" customWidth="1"/>
    <col min="6" max="6" width="16" bestFit="1" customWidth="1"/>
    <col min="7" max="7" width="14.7109375" bestFit="1" customWidth="1"/>
    <col min="8" max="8" width="13.7109375" bestFit="1" customWidth="1"/>
    <col min="9" max="9" width="14.5703125" bestFit="1" customWidth="1"/>
  </cols>
  <sheetData>
    <row r="1" spans="1:9" x14ac:dyDescent="0.25">
      <c r="A1" t="s">
        <v>23</v>
      </c>
    </row>
    <row r="2" spans="1:9" ht="15.75" thickBot="1" x14ac:dyDescent="0.3"/>
    <row r="3" spans="1:9" x14ac:dyDescent="0.25">
      <c r="A3" s="64" t="s">
        <v>24</v>
      </c>
      <c r="B3" s="64"/>
    </row>
    <row r="4" spans="1:9" x14ac:dyDescent="0.25">
      <c r="A4" s="61" t="s">
        <v>25</v>
      </c>
      <c r="B4" s="61">
        <v>0.72925757841496142</v>
      </c>
    </row>
    <row r="5" spans="1:9" x14ac:dyDescent="0.25">
      <c r="A5" s="61" t="s">
        <v>26</v>
      </c>
      <c r="B5" s="61">
        <v>0.53181661567565353</v>
      </c>
    </row>
    <row r="6" spans="1:9" x14ac:dyDescent="0.25">
      <c r="A6" s="61" t="s">
        <v>27</v>
      </c>
      <c r="B6" s="61">
        <v>0.49359756389407422</v>
      </c>
    </row>
    <row r="7" spans="1:9" x14ac:dyDescent="0.25">
      <c r="A7" s="61" t="s">
        <v>28</v>
      </c>
      <c r="B7" s="61">
        <v>16396.870955337537</v>
      </c>
    </row>
    <row r="8" spans="1:9" ht="15.75" thickBot="1" x14ac:dyDescent="0.3">
      <c r="A8" s="62" t="s">
        <v>29</v>
      </c>
      <c r="B8" s="62">
        <v>54</v>
      </c>
    </row>
    <row r="10" spans="1:9" ht="15.75" thickBot="1" x14ac:dyDescent="0.3">
      <c r="A10" t="s">
        <v>30</v>
      </c>
    </row>
    <row r="11" spans="1:9" x14ac:dyDescent="0.25">
      <c r="A11" s="63"/>
      <c r="B11" s="63" t="s">
        <v>35</v>
      </c>
      <c r="C11" s="63" t="s">
        <v>36</v>
      </c>
      <c r="D11" s="63" t="s">
        <v>37</v>
      </c>
      <c r="E11" s="63" t="s">
        <v>38</v>
      </c>
      <c r="F11" s="63" t="s">
        <v>39</v>
      </c>
    </row>
    <row r="12" spans="1:9" x14ac:dyDescent="0.25">
      <c r="A12" s="61" t="s">
        <v>31</v>
      </c>
      <c r="B12" s="61">
        <v>4</v>
      </c>
      <c r="C12" s="61">
        <v>14964559688.159733</v>
      </c>
      <c r="D12" s="61">
        <v>3741139922.0399332</v>
      </c>
      <c r="E12" s="61">
        <v>13.914961017739762</v>
      </c>
      <c r="F12" s="68">
        <v>1.1809576695734354E-7</v>
      </c>
    </row>
    <row r="13" spans="1:9" x14ac:dyDescent="0.25">
      <c r="A13" s="61" t="s">
        <v>32</v>
      </c>
      <c r="B13" s="61">
        <v>49</v>
      </c>
      <c r="C13" s="61">
        <v>13174011479.173595</v>
      </c>
      <c r="D13" s="61">
        <v>268857377.12599176</v>
      </c>
      <c r="E13" s="61"/>
      <c r="F13" s="61"/>
    </row>
    <row r="14" spans="1:9" ht="15.75" thickBot="1" x14ac:dyDescent="0.3">
      <c r="A14" s="62" t="s">
        <v>33</v>
      </c>
      <c r="B14" s="62">
        <v>53</v>
      </c>
      <c r="C14" s="62">
        <v>28138571167.333328</v>
      </c>
      <c r="D14" s="62"/>
      <c r="E14" s="62"/>
      <c r="F14" s="62"/>
    </row>
    <row r="15" spans="1:9" ht="15.75" thickBot="1" x14ac:dyDescent="0.3"/>
    <row r="16" spans="1:9" x14ac:dyDescent="0.25">
      <c r="A16" s="63"/>
      <c r="B16" s="63" t="s">
        <v>10</v>
      </c>
      <c r="C16" s="63" t="s">
        <v>28</v>
      </c>
      <c r="D16" s="63" t="s">
        <v>40</v>
      </c>
      <c r="E16" s="63" t="s">
        <v>41</v>
      </c>
      <c r="F16" s="63" t="s">
        <v>42</v>
      </c>
      <c r="G16" s="63" t="s">
        <v>43</v>
      </c>
      <c r="H16" s="63" t="s">
        <v>44</v>
      </c>
      <c r="I16" s="63" t="s">
        <v>45</v>
      </c>
    </row>
    <row r="17" spans="1:9" x14ac:dyDescent="0.25">
      <c r="A17" s="61" t="s">
        <v>34</v>
      </c>
      <c r="B17" s="61">
        <v>188116.73234973726</v>
      </c>
      <c r="C17" s="61">
        <v>26910.966026097292</v>
      </c>
      <c r="D17" s="61">
        <v>6.990337402503811</v>
      </c>
      <c r="E17" s="66">
        <v>6.8663164388089925E-9</v>
      </c>
      <c r="F17" s="61">
        <v>134037.1214164659</v>
      </c>
      <c r="G17" s="61">
        <v>242196.34328300861</v>
      </c>
      <c r="H17" s="61">
        <v>134037.1214164659</v>
      </c>
      <c r="I17" s="61">
        <v>242196.34328300861</v>
      </c>
    </row>
    <row r="18" spans="1:9" x14ac:dyDescent="0.25">
      <c r="A18" s="61" t="s">
        <v>1</v>
      </c>
      <c r="B18" s="61">
        <v>-19291.642416505485</v>
      </c>
      <c r="C18" s="61">
        <v>7879.5947455088262</v>
      </c>
      <c r="D18" s="61">
        <v>-2.4483038835850337</v>
      </c>
      <c r="E18" s="66">
        <v>1.7979913583154289E-2</v>
      </c>
      <c r="F18" s="61">
        <v>-35126.280895693686</v>
      </c>
      <c r="G18" s="61">
        <v>-3457.0039373172822</v>
      </c>
      <c r="H18" s="61">
        <v>-35126.280895693686</v>
      </c>
      <c r="I18" s="61">
        <v>-3457.0039373172822</v>
      </c>
    </row>
    <row r="19" spans="1:9" x14ac:dyDescent="0.25">
      <c r="A19" s="61" t="s">
        <v>4</v>
      </c>
      <c r="B19" s="61">
        <v>26246.132255145592</v>
      </c>
      <c r="C19" s="61">
        <v>9250.0357879268886</v>
      </c>
      <c r="D19" s="61">
        <v>2.8374087254237379</v>
      </c>
      <c r="E19" s="66">
        <v>6.597744973117472E-3</v>
      </c>
      <c r="F19" s="61">
        <v>7657.489393168471</v>
      </c>
      <c r="G19" s="61">
        <v>44834.775117122714</v>
      </c>
      <c r="H19" s="61">
        <v>7657.489393168471</v>
      </c>
      <c r="I19" s="61">
        <v>44834.775117122714</v>
      </c>
    </row>
    <row r="20" spans="1:9" x14ac:dyDescent="0.25">
      <c r="A20" s="61" t="s">
        <v>2</v>
      </c>
      <c r="B20" s="61">
        <v>-12501.119235392729</v>
      </c>
      <c r="C20" s="61">
        <v>2221.7217868520715</v>
      </c>
      <c r="D20" s="61">
        <v>-5.6267707817302366</v>
      </c>
      <c r="E20" s="66">
        <v>8.7491795428266336E-7</v>
      </c>
      <c r="F20" s="61">
        <v>-16965.836322041177</v>
      </c>
      <c r="G20" s="61">
        <v>-8036.4021487442815</v>
      </c>
      <c r="H20" s="61">
        <v>-16965.836322041177</v>
      </c>
      <c r="I20" s="61">
        <v>-8036.4021487442815</v>
      </c>
    </row>
    <row r="21" spans="1:9" ht="15.75" thickBot="1" x14ac:dyDescent="0.3">
      <c r="A21" s="70" t="s">
        <v>7</v>
      </c>
      <c r="B21" s="70">
        <v>478.20302068018242</v>
      </c>
      <c r="C21" s="70">
        <v>301.6723865739408</v>
      </c>
      <c r="D21" s="70">
        <v>1.5851733269692996</v>
      </c>
      <c r="E21" s="71">
        <v>0.11936028663569433</v>
      </c>
      <c r="F21" s="62">
        <v>-128.03033710448807</v>
      </c>
      <c r="G21" s="62">
        <v>1084.4363784648529</v>
      </c>
      <c r="H21" s="62">
        <v>-128.03033710448807</v>
      </c>
      <c r="I21" s="62">
        <v>1084.4363784648529</v>
      </c>
    </row>
    <row r="25" spans="1:9" x14ac:dyDescent="0.25">
      <c r="A25" t="s">
        <v>46</v>
      </c>
    </row>
    <row r="26" spans="1:9" ht="15.75" thickBot="1" x14ac:dyDescent="0.3"/>
    <row r="27" spans="1:9" x14ac:dyDescent="0.25">
      <c r="A27" s="63" t="s">
        <v>47</v>
      </c>
      <c r="B27" s="63" t="s">
        <v>3</v>
      </c>
    </row>
    <row r="28" spans="1:9" x14ac:dyDescent="0.25">
      <c r="A28" s="61">
        <v>0.92592592592592593</v>
      </c>
      <c r="B28" s="61">
        <v>112374</v>
      </c>
    </row>
    <row r="29" spans="1:9" x14ac:dyDescent="0.25">
      <c r="A29" s="61">
        <v>2.7777777777777777</v>
      </c>
      <c r="B29" s="61">
        <v>121378</v>
      </c>
    </row>
    <row r="30" spans="1:9" x14ac:dyDescent="0.25">
      <c r="A30" s="61">
        <v>4.6296296296296298</v>
      </c>
      <c r="B30" s="61">
        <v>122727</v>
      </c>
    </row>
    <row r="31" spans="1:9" x14ac:dyDescent="0.25">
      <c r="A31" s="61">
        <v>6.481481481481481</v>
      </c>
      <c r="B31" s="61">
        <v>129782</v>
      </c>
    </row>
    <row r="32" spans="1:9" x14ac:dyDescent="0.25">
      <c r="A32" s="61">
        <v>8.3333333333333339</v>
      </c>
      <c r="B32" s="61">
        <v>130998</v>
      </c>
    </row>
    <row r="33" spans="1:2" x14ac:dyDescent="0.25">
      <c r="A33" s="61">
        <v>10.185185185185185</v>
      </c>
      <c r="B33" s="61">
        <v>131253</v>
      </c>
    </row>
    <row r="34" spans="1:2" x14ac:dyDescent="0.25">
      <c r="A34" s="61">
        <v>12.037037037037036</v>
      </c>
      <c r="B34" s="61">
        <v>131499</v>
      </c>
    </row>
    <row r="35" spans="1:2" x14ac:dyDescent="0.25">
      <c r="A35" s="61">
        <v>13.888888888888889</v>
      </c>
      <c r="B35" s="61">
        <v>131961</v>
      </c>
    </row>
    <row r="36" spans="1:2" x14ac:dyDescent="0.25">
      <c r="A36" s="61">
        <v>15.74074074074074</v>
      </c>
      <c r="B36" s="61">
        <v>132352</v>
      </c>
    </row>
    <row r="37" spans="1:2" x14ac:dyDescent="0.25">
      <c r="A37" s="61">
        <v>17.592592592592595</v>
      </c>
      <c r="B37" s="61">
        <v>137429</v>
      </c>
    </row>
    <row r="38" spans="1:2" x14ac:dyDescent="0.25">
      <c r="A38" s="61">
        <v>19.444444444444446</v>
      </c>
      <c r="B38" s="61">
        <v>139567</v>
      </c>
    </row>
    <row r="39" spans="1:2" x14ac:dyDescent="0.25">
      <c r="A39" s="61">
        <v>21.296296296296298</v>
      </c>
      <c r="B39" s="61">
        <v>146578</v>
      </c>
    </row>
    <row r="40" spans="1:2" x14ac:dyDescent="0.25">
      <c r="A40" s="61">
        <v>23.148148148148149</v>
      </c>
      <c r="B40" s="61">
        <v>147641</v>
      </c>
    </row>
    <row r="41" spans="1:2" x14ac:dyDescent="0.25">
      <c r="A41" s="61">
        <v>25</v>
      </c>
      <c r="B41" s="61">
        <v>148686</v>
      </c>
    </row>
    <row r="42" spans="1:2" x14ac:dyDescent="0.25">
      <c r="A42" s="61">
        <v>26.851851851851855</v>
      </c>
      <c r="B42" s="61">
        <v>148967</v>
      </c>
    </row>
    <row r="43" spans="1:2" x14ac:dyDescent="0.25">
      <c r="A43" s="61">
        <v>28.703703703703706</v>
      </c>
      <c r="B43" s="61">
        <v>149041</v>
      </c>
    </row>
    <row r="44" spans="1:2" x14ac:dyDescent="0.25">
      <c r="A44" s="61">
        <v>30.555555555555557</v>
      </c>
      <c r="B44" s="61">
        <v>149828</v>
      </c>
    </row>
    <row r="45" spans="1:2" x14ac:dyDescent="0.25">
      <c r="A45" s="61">
        <v>32.407407407407405</v>
      </c>
      <c r="B45" s="61">
        <v>151677</v>
      </c>
    </row>
    <row r="46" spans="1:2" x14ac:dyDescent="0.25">
      <c r="A46" s="61">
        <v>34.25925925925926</v>
      </c>
      <c r="B46" s="61">
        <v>158055</v>
      </c>
    </row>
    <row r="47" spans="1:2" x14ac:dyDescent="0.25">
      <c r="A47" s="61">
        <v>36.111111111111107</v>
      </c>
      <c r="B47" s="61">
        <v>161030</v>
      </c>
    </row>
    <row r="48" spans="1:2" x14ac:dyDescent="0.25">
      <c r="A48" s="61">
        <v>37.962962962962962</v>
      </c>
      <c r="B48" s="61">
        <v>161581</v>
      </c>
    </row>
    <row r="49" spans="1:2" x14ac:dyDescent="0.25">
      <c r="A49" s="61">
        <v>39.81481481481481</v>
      </c>
      <c r="B49" s="61">
        <v>162537</v>
      </c>
    </row>
    <row r="50" spans="1:2" x14ac:dyDescent="0.25">
      <c r="A50" s="61">
        <v>41.666666666666664</v>
      </c>
      <c r="B50" s="61">
        <v>163284</v>
      </c>
    </row>
    <row r="51" spans="1:2" x14ac:dyDescent="0.25">
      <c r="A51" s="61">
        <v>43.518518518518519</v>
      </c>
      <c r="B51" s="61">
        <v>163497</v>
      </c>
    </row>
    <row r="52" spans="1:2" x14ac:dyDescent="0.25">
      <c r="A52" s="61">
        <v>45.370370370370367</v>
      </c>
      <c r="B52" s="61">
        <v>163796</v>
      </c>
    </row>
    <row r="53" spans="1:2" x14ac:dyDescent="0.25">
      <c r="A53" s="61">
        <v>47.222222222222221</v>
      </c>
      <c r="B53" s="61">
        <v>164410</v>
      </c>
    </row>
    <row r="54" spans="1:2" x14ac:dyDescent="0.25">
      <c r="A54" s="61">
        <v>49.074074074074069</v>
      </c>
      <c r="B54" s="61">
        <v>165968</v>
      </c>
    </row>
    <row r="55" spans="1:2" x14ac:dyDescent="0.25">
      <c r="A55" s="61">
        <v>50.925925925925924</v>
      </c>
      <c r="B55" s="61">
        <v>166347</v>
      </c>
    </row>
    <row r="56" spans="1:2" x14ac:dyDescent="0.25">
      <c r="A56" s="61">
        <v>52.777777777777779</v>
      </c>
      <c r="B56" s="61">
        <v>166822</v>
      </c>
    </row>
    <row r="57" spans="1:2" x14ac:dyDescent="0.25">
      <c r="A57" s="61">
        <v>54.629629629629626</v>
      </c>
      <c r="B57" s="61">
        <v>167997</v>
      </c>
    </row>
    <row r="58" spans="1:2" x14ac:dyDescent="0.25">
      <c r="A58" s="61">
        <v>56.481481481481481</v>
      </c>
      <c r="B58" s="61">
        <v>168886</v>
      </c>
    </row>
    <row r="59" spans="1:2" x14ac:dyDescent="0.25">
      <c r="A59" s="61">
        <v>58.333333333333329</v>
      </c>
      <c r="B59" s="61">
        <v>169990</v>
      </c>
    </row>
    <row r="60" spans="1:2" x14ac:dyDescent="0.25">
      <c r="A60" s="61">
        <v>60.185185185185183</v>
      </c>
      <c r="B60" s="61">
        <v>170483</v>
      </c>
    </row>
    <row r="61" spans="1:2" x14ac:dyDescent="0.25">
      <c r="A61" s="61">
        <v>62.037037037037038</v>
      </c>
      <c r="B61" s="61">
        <v>171986</v>
      </c>
    </row>
    <row r="62" spans="1:2" x14ac:dyDescent="0.25">
      <c r="A62" s="61">
        <v>63.888888888888886</v>
      </c>
      <c r="B62" s="61">
        <v>172621</v>
      </c>
    </row>
    <row r="63" spans="1:2" x14ac:dyDescent="0.25">
      <c r="A63" s="61">
        <v>65.740740740740733</v>
      </c>
      <c r="B63" s="61">
        <v>172842</v>
      </c>
    </row>
    <row r="64" spans="1:2" x14ac:dyDescent="0.25">
      <c r="A64" s="61">
        <v>67.592592592592595</v>
      </c>
      <c r="B64" s="61">
        <v>173173</v>
      </c>
    </row>
    <row r="65" spans="1:2" x14ac:dyDescent="0.25">
      <c r="A65" s="61">
        <v>69.444444444444443</v>
      </c>
      <c r="B65" s="61">
        <v>175254</v>
      </c>
    </row>
    <row r="66" spans="1:2" x14ac:dyDescent="0.25">
      <c r="A66" s="61">
        <v>71.296296296296291</v>
      </c>
      <c r="B66" s="61">
        <v>175618</v>
      </c>
    </row>
    <row r="67" spans="1:2" x14ac:dyDescent="0.25">
      <c r="A67" s="61">
        <v>73.148148148148152</v>
      </c>
      <c r="B67" s="61">
        <v>176047</v>
      </c>
    </row>
    <row r="68" spans="1:2" x14ac:dyDescent="0.25">
      <c r="A68" s="61">
        <v>75</v>
      </c>
      <c r="B68" s="61">
        <v>178803</v>
      </c>
    </row>
    <row r="69" spans="1:2" x14ac:dyDescent="0.25">
      <c r="A69" s="61">
        <v>76.851851851851848</v>
      </c>
      <c r="B69" s="61">
        <v>179214</v>
      </c>
    </row>
    <row r="70" spans="1:2" x14ac:dyDescent="0.25">
      <c r="A70" s="61">
        <v>78.703703703703695</v>
      </c>
      <c r="B70" s="61">
        <v>180882</v>
      </c>
    </row>
    <row r="71" spans="1:2" x14ac:dyDescent="0.25">
      <c r="A71" s="61">
        <v>80.555555555555557</v>
      </c>
      <c r="B71" s="61">
        <v>181291</v>
      </c>
    </row>
    <row r="72" spans="1:2" x14ac:dyDescent="0.25">
      <c r="A72" s="61">
        <v>82.407407407407405</v>
      </c>
      <c r="B72" s="61">
        <v>186995</v>
      </c>
    </row>
    <row r="73" spans="1:2" x14ac:dyDescent="0.25">
      <c r="A73" s="61">
        <v>84.259259259259252</v>
      </c>
      <c r="B73" s="61">
        <v>189097</v>
      </c>
    </row>
    <row r="74" spans="1:2" x14ac:dyDescent="0.25">
      <c r="A74" s="61">
        <v>86.111111111111114</v>
      </c>
      <c r="B74" s="61">
        <v>189407</v>
      </c>
    </row>
    <row r="75" spans="1:2" x14ac:dyDescent="0.25">
      <c r="A75" s="61">
        <v>87.962962962962962</v>
      </c>
      <c r="B75" s="61">
        <v>189859</v>
      </c>
    </row>
    <row r="76" spans="1:2" x14ac:dyDescent="0.25">
      <c r="A76" s="61">
        <v>89.81481481481481</v>
      </c>
      <c r="B76" s="61">
        <v>192135</v>
      </c>
    </row>
    <row r="77" spans="1:2" x14ac:dyDescent="0.25">
      <c r="A77" s="61">
        <v>91.666666666666671</v>
      </c>
      <c r="B77" s="61">
        <v>193210</v>
      </c>
    </row>
    <row r="78" spans="1:2" x14ac:dyDescent="0.25">
      <c r="A78" s="61">
        <v>93.518518518518519</v>
      </c>
      <c r="B78" s="61">
        <v>198779</v>
      </c>
    </row>
    <row r="79" spans="1:2" x14ac:dyDescent="0.25">
      <c r="A79" s="61">
        <v>95.370370370370367</v>
      </c>
      <c r="B79" s="61">
        <v>203899</v>
      </c>
    </row>
    <row r="80" spans="1:2" x14ac:dyDescent="0.25">
      <c r="A80" s="61">
        <v>97.222222222222214</v>
      </c>
      <c r="B80" s="61">
        <v>206162</v>
      </c>
    </row>
    <row r="81" spans="1:2" ht="15.75" thickBot="1" x14ac:dyDescent="0.3">
      <c r="A81" s="62">
        <v>99.074074074074076</v>
      </c>
      <c r="B81" s="62">
        <v>208801</v>
      </c>
    </row>
  </sheetData>
  <sortState xmlns:xlrd2="http://schemas.microsoft.com/office/spreadsheetml/2017/richdata2" ref="B28:B81">
    <sortCondition ref="B28"/>
  </sortState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53692-5089-4234-9090-CD5FB21B8CF5}">
  <dimension ref="B1:L61"/>
  <sheetViews>
    <sheetView showGridLines="0" zoomScaleNormal="100" workbookViewId="0">
      <selection activeCell="E5" sqref="E5:G5"/>
    </sheetView>
  </sheetViews>
  <sheetFormatPr defaultRowHeight="15" x14ac:dyDescent="0.25"/>
  <cols>
    <col min="1" max="1" width="2.140625" customWidth="1"/>
    <col min="2" max="2" width="2.28515625" customWidth="1"/>
    <col min="3" max="3" width="7" bestFit="1" customWidth="1"/>
    <col min="4" max="7" width="14.140625" customWidth="1"/>
    <col min="8" max="9" width="9.42578125" customWidth="1"/>
  </cols>
  <sheetData>
    <row r="1" spans="2:12" ht="8.25" customHeight="1" x14ac:dyDescent="0.25"/>
    <row r="2" spans="2:12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ht="10.5" customHeight="1" x14ac:dyDescent="0.25"/>
    <row r="4" spans="2:12" x14ac:dyDescent="0.25">
      <c r="C4" s="2" t="s">
        <v>0</v>
      </c>
      <c r="D4" s="14" t="s">
        <v>3</v>
      </c>
      <c r="E4" s="14" t="s">
        <v>1</v>
      </c>
      <c r="F4" s="14" t="s">
        <v>4</v>
      </c>
      <c r="G4" s="14" t="s">
        <v>2</v>
      </c>
    </row>
    <row r="5" spans="2:12" x14ac:dyDescent="0.25">
      <c r="C5" s="3">
        <v>42005</v>
      </c>
      <c r="D5" s="4">
        <v>206162</v>
      </c>
      <c r="E5" s="5">
        <v>1.24</v>
      </c>
      <c r="F5" s="5">
        <v>3.032</v>
      </c>
      <c r="G5" s="5">
        <v>7.9</v>
      </c>
    </row>
    <row r="6" spans="2:12" x14ac:dyDescent="0.25">
      <c r="C6" s="6">
        <v>42036</v>
      </c>
      <c r="D6" s="4">
        <v>149828</v>
      </c>
      <c r="E6" s="5">
        <v>1.22</v>
      </c>
      <c r="F6" s="5">
        <v>3.3010000000000002</v>
      </c>
      <c r="G6" s="5">
        <v>8</v>
      </c>
    </row>
    <row r="7" spans="2:12" x14ac:dyDescent="0.25">
      <c r="C7" s="6">
        <v>42064</v>
      </c>
      <c r="D7" s="4">
        <v>189859</v>
      </c>
      <c r="E7" s="5">
        <v>1.32</v>
      </c>
      <c r="F7" s="5">
        <v>3.323</v>
      </c>
      <c r="G7" s="5">
        <v>8.1</v>
      </c>
    </row>
    <row r="8" spans="2:12" x14ac:dyDescent="0.25">
      <c r="C8" s="6">
        <v>42095</v>
      </c>
      <c r="D8" s="4">
        <v>179214</v>
      </c>
      <c r="E8" s="5">
        <v>0.71</v>
      </c>
      <c r="F8" s="5">
        <v>3.3079999999999998</v>
      </c>
      <c r="G8" s="5">
        <v>8.3000000000000007</v>
      </c>
    </row>
    <row r="9" spans="2:12" x14ac:dyDescent="0.25">
      <c r="C9" s="6">
        <v>42125</v>
      </c>
      <c r="D9" s="4">
        <v>175618</v>
      </c>
      <c r="E9" s="5">
        <v>0.74</v>
      </c>
      <c r="F9" s="5">
        <v>3.2989999999999999</v>
      </c>
      <c r="G9" s="5">
        <v>8.5</v>
      </c>
    </row>
    <row r="10" spans="2:12" x14ac:dyDescent="0.25">
      <c r="C10" s="6">
        <v>42156</v>
      </c>
      <c r="D10" s="4">
        <v>175254</v>
      </c>
      <c r="E10" s="5">
        <v>0.79</v>
      </c>
      <c r="F10" s="5">
        <v>3.3010000000000002</v>
      </c>
      <c r="G10" s="5">
        <v>8.6999999999999993</v>
      </c>
    </row>
    <row r="11" spans="2:12" x14ac:dyDescent="0.25">
      <c r="C11" s="6">
        <v>42186</v>
      </c>
      <c r="D11" s="4">
        <v>186995</v>
      </c>
      <c r="E11" s="5">
        <v>0.62</v>
      </c>
      <c r="F11" s="5">
        <v>3.2959999999999998</v>
      </c>
      <c r="G11" s="5">
        <v>8.9</v>
      </c>
    </row>
    <row r="12" spans="2:12" x14ac:dyDescent="0.25">
      <c r="C12" s="6">
        <v>42217</v>
      </c>
      <c r="D12" s="4">
        <v>172621</v>
      </c>
      <c r="E12" s="5">
        <v>0.22</v>
      </c>
      <c r="F12" s="5">
        <v>3.2949999999999999</v>
      </c>
      <c r="G12" s="5">
        <v>8.9</v>
      </c>
    </row>
    <row r="13" spans="2:12" x14ac:dyDescent="0.25">
      <c r="C13" s="6">
        <v>42248</v>
      </c>
      <c r="D13" s="4">
        <v>166347</v>
      </c>
      <c r="E13" s="5">
        <v>0.54</v>
      </c>
      <c r="F13" s="5">
        <v>3.2770000000000001</v>
      </c>
      <c r="G13" s="5">
        <v>9</v>
      </c>
    </row>
    <row r="14" spans="2:12" x14ac:dyDescent="0.25">
      <c r="C14" s="6">
        <v>42278</v>
      </c>
      <c r="D14" s="4">
        <v>161581</v>
      </c>
      <c r="E14" s="5">
        <v>0.82</v>
      </c>
      <c r="F14" s="5">
        <v>3.48</v>
      </c>
      <c r="G14" s="5">
        <v>8.9</v>
      </c>
    </row>
    <row r="15" spans="2:12" x14ac:dyDescent="0.25">
      <c r="C15" s="6">
        <v>42309</v>
      </c>
      <c r="D15" s="4">
        <v>165968</v>
      </c>
      <c r="E15" s="5">
        <v>1.01</v>
      </c>
      <c r="F15" s="5">
        <v>3.5760000000000001</v>
      </c>
      <c r="G15" s="5">
        <v>9.5</v>
      </c>
    </row>
    <row r="16" spans="2:12" x14ac:dyDescent="0.25">
      <c r="C16" s="6">
        <v>42339</v>
      </c>
      <c r="D16" s="4">
        <v>193210</v>
      </c>
      <c r="E16" s="5">
        <v>0.96</v>
      </c>
      <c r="F16" s="5">
        <v>3.633</v>
      </c>
      <c r="G16" s="5">
        <v>10.199999999999999</v>
      </c>
    </row>
    <row r="17" spans="3:7" x14ac:dyDescent="0.25">
      <c r="C17" s="6">
        <v>42370</v>
      </c>
      <c r="D17" s="4">
        <v>131253</v>
      </c>
      <c r="E17" s="5">
        <v>1.27</v>
      </c>
      <c r="F17" s="5">
        <v>3.6760000000000002</v>
      </c>
      <c r="G17" s="5">
        <v>10.9</v>
      </c>
    </row>
    <row r="18" spans="3:7" x14ac:dyDescent="0.25">
      <c r="C18" s="6">
        <v>42401</v>
      </c>
      <c r="D18" s="4">
        <v>122727</v>
      </c>
      <c r="E18" s="5">
        <v>0.9</v>
      </c>
      <c r="F18" s="5">
        <v>3.71</v>
      </c>
      <c r="G18" s="5">
        <v>11.2</v>
      </c>
    </row>
    <row r="19" spans="3:7" x14ac:dyDescent="0.25">
      <c r="C19" s="6">
        <v>42430</v>
      </c>
      <c r="D19" s="4">
        <v>147641</v>
      </c>
      <c r="E19" s="5">
        <v>0.43</v>
      </c>
      <c r="F19" s="5">
        <v>3.73</v>
      </c>
      <c r="G19" s="5">
        <v>11.2</v>
      </c>
    </row>
    <row r="20" spans="3:7" x14ac:dyDescent="0.25">
      <c r="C20" s="6">
        <v>42461</v>
      </c>
      <c r="D20" s="4">
        <v>131961</v>
      </c>
      <c r="E20" s="5">
        <v>0.61</v>
      </c>
      <c r="F20" s="5">
        <v>3.7170000000000001</v>
      </c>
      <c r="G20" s="5">
        <v>11.3</v>
      </c>
    </row>
    <row r="21" spans="3:7" x14ac:dyDescent="0.25">
      <c r="C21" s="6">
        <v>42491</v>
      </c>
      <c r="D21" s="4">
        <v>137429</v>
      </c>
      <c r="E21" s="5">
        <v>0.78</v>
      </c>
      <c r="F21" s="5">
        <v>3.6739999999999999</v>
      </c>
      <c r="G21" s="5">
        <v>11.6</v>
      </c>
    </row>
    <row r="22" spans="3:7" x14ac:dyDescent="0.25">
      <c r="C22" s="6">
        <v>42522</v>
      </c>
      <c r="D22" s="4">
        <v>139567</v>
      </c>
      <c r="E22" s="5">
        <v>0.35</v>
      </c>
      <c r="F22" s="5">
        <v>3.6459999999999999</v>
      </c>
      <c r="G22" s="5">
        <v>11.8</v>
      </c>
    </row>
    <row r="23" spans="3:7" x14ac:dyDescent="0.25">
      <c r="C23" s="6">
        <v>42552</v>
      </c>
      <c r="D23" s="4">
        <v>146578</v>
      </c>
      <c r="E23" s="5">
        <v>0.52</v>
      </c>
      <c r="F23" s="5">
        <v>3.6379999999999999</v>
      </c>
      <c r="G23" s="5">
        <v>11.8</v>
      </c>
    </row>
    <row r="24" spans="3:7" x14ac:dyDescent="0.25">
      <c r="C24" s="6">
        <v>42583</v>
      </c>
      <c r="D24" s="4">
        <v>148967</v>
      </c>
      <c r="E24" s="5">
        <v>0.44</v>
      </c>
      <c r="F24" s="5">
        <v>3.6509999999999998</v>
      </c>
      <c r="G24" s="5">
        <v>11.8</v>
      </c>
    </row>
    <row r="25" spans="3:7" x14ac:dyDescent="0.25">
      <c r="C25" s="6">
        <v>42614</v>
      </c>
      <c r="D25" s="4">
        <v>130998</v>
      </c>
      <c r="E25" s="5">
        <v>0.08</v>
      </c>
      <c r="F25" s="5">
        <v>3.6480000000000001</v>
      </c>
      <c r="G25" s="5">
        <v>11.8</v>
      </c>
    </row>
    <row r="26" spans="3:7" x14ac:dyDescent="0.25">
      <c r="C26" s="6">
        <v>42644</v>
      </c>
      <c r="D26" s="4">
        <v>132352</v>
      </c>
      <c r="E26" s="5">
        <v>0.26</v>
      </c>
      <c r="F26" s="5">
        <v>3.6619999999999999</v>
      </c>
      <c r="G26" s="5">
        <v>12</v>
      </c>
    </row>
    <row r="27" spans="3:7" x14ac:dyDescent="0.25">
      <c r="C27" s="6">
        <v>42675</v>
      </c>
      <c r="D27" s="4">
        <v>148686</v>
      </c>
      <c r="E27" s="5">
        <v>0.18</v>
      </c>
      <c r="F27" s="5">
        <v>3.6709999999999998</v>
      </c>
      <c r="G27" s="5">
        <v>12.6</v>
      </c>
    </row>
    <row r="28" spans="3:7" x14ac:dyDescent="0.25">
      <c r="C28" s="6">
        <v>42705</v>
      </c>
      <c r="D28" s="4">
        <v>169990</v>
      </c>
      <c r="E28" s="5">
        <v>0.3</v>
      </c>
      <c r="F28" s="5">
        <v>3.734</v>
      </c>
      <c r="G28" s="5">
        <v>13.2</v>
      </c>
    </row>
    <row r="29" spans="3:7" x14ac:dyDescent="0.25">
      <c r="C29" s="6">
        <v>42736</v>
      </c>
      <c r="D29" s="7">
        <v>121378</v>
      </c>
      <c r="E29" s="8">
        <v>0.38</v>
      </c>
      <c r="F29" s="8">
        <v>3.7679999999999998</v>
      </c>
      <c r="G29" s="8">
        <v>13.7</v>
      </c>
    </row>
    <row r="30" spans="3:7" x14ac:dyDescent="0.25">
      <c r="C30" s="6">
        <v>42767</v>
      </c>
      <c r="D30" s="7">
        <v>112374</v>
      </c>
      <c r="E30" s="8">
        <v>0.33</v>
      </c>
      <c r="F30" s="8">
        <v>3.7549999999999999</v>
      </c>
      <c r="G30" s="8">
        <v>13.6</v>
      </c>
    </row>
    <row r="31" spans="3:7" x14ac:dyDescent="0.25">
      <c r="C31" s="6">
        <v>42795</v>
      </c>
      <c r="D31" s="7">
        <v>158055</v>
      </c>
      <c r="E31" s="8">
        <v>0.25</v>
      </c>
      <c r="F31" s="8">
        <v>3.6869999999999998</v>
      </c>
      <c r="G31" s="8">
        <v>13.3</v>
      </c>
    </row>
    <row r="32" spans="3:7" x14ac:dyDescent="0.25">
      <c r="C32" s="6">
        <v>42826</v>
      </c>
      <c r="D32" s="7">
        <v>131499</v>
      </c>
      <c r="E32" s="8">
        <v>0.14000000000000001</v>
      </c>
      <c r="F32" s="8">
        <v>3.6349999999999998</v>
      </c>
      <c r="G32" s="8">
        <v>13</v>
      </c>
    </row>
    <row r="33" spans="3:7" x14ac:dyDescent="0.25">
      <c r="C33" s="6">
        <v>42856</v>
      </c>
      <c r="D33" s="7">
        <v>163284</v>
      </c>
      <c r="E33" s="8">
        <v>0.31</v>
      </c>
      <c r="F33" s="8">
        <v>3.617</v>
      </c>
      <c r="G33" s="8">
        <v>12.8</v>
      </c>
    </row>
    <row r="34" spans="3:7" x14ac:dyDescent="0.25">
      <c r="C34" s="6">
        <v>42887</v>
      </c>
      <c r="D34" s="7">
        <v>161030</v>
      </c>
      <c r="E34" s="8">
        <v>-0.23</v>
      </c>
      <c r="F34" s="8">
        <v>3.548</v>
      </c>
      <c r="G34" s="8">
        <v>12.6</v>
      </c>
    </row>
    <row r="35" spans="3:7" x14ac:dyDescent="0.25">
      <c r="C35" s="6">
        <v>42917</v>
      </c>
      <c r="D35" s="7">
        <v>151677</v>
      </c>
      <c r="E35" s="8">
        <v>0.24</v>
      </c>
      <c r="F35" s="8">
        <v>3.5529999999999999</v>
      </c>
      <c r="G35" s="8">
        <v>12.4</v>
      </c>
    </row>
    <row r="36" spans="3:7" x14ac:dyDescent="0.25">
      <c r="C36" s="6">
        <v>42948</v>
      </c>
      <c r="D36" s="7">
        <v>180882</v>
      </c>
      <c r="E36" s="8">
        <v>0.19</v>
      </c>
      <c r="F36" s="8">
        <v>3.7810000000000001</v>
      </c>
      <c r="G36" s="8">
        <v>12.2</v>
      </c>
    </row>
    <row r="37" spans="3:7" x14ac:dyDescent="0.25">
      <c r="C37" s="6">
        <v>42979</v>
      </c>
      <c r="D37" s="7">
        <v>167997</v>
      </c>
      <c r="E37" s="8">
        <v>0.16</v>
      </c>
      <c r="F37" s="8">
        <v>3.8809999999999998</v>
      </c>
      <c r="G37" s="8">
        <v>12</v>
      </c>
    </row>
    <row r="38" spans="3:7" x14ac:dyDescent="0.25">
      <c r="C38" s="6">
        <v>43009</v>
      </c>
      <c r="D38" s="7">
        <v>166822</v>
      </c>
      <c r="E38" s="8">
        <v>0.42</v>
      </c>
      <c r="F38" s="8">
        <v>3.895</v>
      </c>
      <c r="G38" s="8">
        <v>11.8</v>
      </c>
    </row>
    <row r="39" spans="3:7" x14ac:dyDescent="0.25">
      <c r="C39" s="6">
        <v>43040</v>
      </c>
      <c r="D39" s="7">
        <v>168886</v>
      </c>
      <c r="E39" s="8">
        <v>0.28000000000000003</v>
      </c>
      <c r="F39" s="8">
        <v>4.0039999999999996</v>
      </c>
      <c r="G39" s="8">
        <v>12.2</v>
      </c>
    </row>
    <row r="40" spans="3:7" x14ac:dyDescent="0.25">
      <c r="C40" s="6">
        <v>43070</v>
      </c>
      <c r="D40" s="7">
        <v>171986</v>
      </c>
      <c r="E40" s="8">
        <v>0.44</v>
      </c>
      <c r="F40" s="8">
        <v>4.085</v>
      </c>
      <c r="G40" s="8">
        <v>12.6</v>
      </c>
    </row>
    <row r="41" spans="3:7" x14ac:dyDescent="0.25">
      <c r="C41" s="6">
        <v>43101</v>
      </c>
      <c r="D41" s="7">
        <v>149041</v>
      </c>
      <c r="E41" s="8">
        <v>0.28999999999999998</v>
      </c>
      <c r="F41" s="8">
        <v>4.1890000000000001</v>
      </c>
      <c r="G41" s="8">
        <v>13.1</v>
      </c>
    </row>
    <row r="42" spans="3:7" x14ac:dyDescent="0.25">
      <c r="C42" s="6">
        <v>43132</v>
      </c>
      <c r="D42" s="7">
        <v>129782</v>
      </c>
      <c r="E42" s="8">
        <v>0.32</v>
      </c>
      <c r="F42" s="8">
        <v>4.2080000000000002</v>
      </c>
      <c r="G42" s="8">
        <v>12.9</v>
      </c>
    </row>
    <row r="43" spans="3:7" x14ac:dyDescent="0.25">
      <c r="C43" s="6">
        <v>43160</v>
      </c>
      <c r="D43" s="7">
        <v>172842</v>
      </c>
      <c r="E43" s="8">
        <v>0.09</v>
      </c>
      <c r="F43" s="8">
        <v>4.1989999999999998</v>
      </c>
      <c r="G43" s="8">
        <v>12.7</v>
      </c>
    </row>
    <row r="44" spans="3:7" x14ac:dyDescent="0.25">
      <c r="C44" s="6">
        <v>43191</v>
      </c>
      <c r="D44" s="7">
        <v>178803</v>
      </c>
      <c r="E44" s="8">
        <v>0.22</v>
      </c>
      <c r="F44" s="8">
        <v>4.2149999999999999</v>
      </c>
      <c r="G44" s="8">
        <v>12.4</v>
      </c>
    </row>
    <row r="45" spans="3:7" x14ac:dyDescent="0.25">
      <c r="C45" s="6">
        <v>43221</v>
      </c>
      <c r="D45" s="7">
        <v>164410</v>
      </c>
      <c r="E45" s="8">
        <v>0.4</v>
      </c>
      <c r="F45" s="8">
        <v>4.3140000000000001</v>
      </c>
      <c r="G45" s="8">
        <v>12.3</v>
      </c>
    </row>
    <row r="46" spans="3:7" x14ac:dyDescent="0.25">
      <c r="C46" s="6">
        <v>43252</v>
      </c>
      <c r="D46" s="7">
        <v>163497</v>
      </c>
      <c r="E46" s="8">
        <v>1.26</v>
      </c>
      <c r="F46" s="8">
        <v>4.5519999999999996</v>
      </c>
      <c r="G46" s="8">
        <v>12.1</v>
      </c>
    </row>
    <row r="47" spans="3:7" x14ac:dyDescent="0.25">
      <c r="C47" s="6">
        <v>43282</v>
      </c>
      <c r="D47" s="7">
        <v>176047</v>
      </c>
      <c r="E47" s="8">
        <v>0.33</v>
      </c>
      <c r="F47" s="8">
        <v>4.492</v>
      </c>
      <c r="G47" s="8">
        <v>11.9</v>
      </c>
    </row>
    <row r="48" spans="3:7" x14ac:dyDescent="0.25">
      <c r="C48" s="6">
        <v>43313</v>
      </c>
      <c r="D48" s="7">
        <v>203899</v>
      </c>
      <c r="E48" s="8">
        <v>-0.09</v>
      </c>
      <c r="F48" s="8">
        <v>4.4470000000000001</v>
      </c>
      <c r="G48" s="8">
        <v>11.7</v>
      </c>
    </row>
    <row r="49" spans="3:7" x14ac:dyDescent="0.25">
      <c r="C49" s="6">
        <v>43344</v>
      </c>
      <c r="D49" s="7">
        <v>173173</v>
      </c>
      <c r="E49" s="8">
        <v>0.48</v>
      </c>
      <c r="F49" s="8">
        <v>4.625</v>
      </c>
      <c r="G49" s="8">
        <v>11.6</v>
      </c>
    </row>
    <row r="50" spans="3:7" x14ac:dyDescent="0.25">
      <c r="C50" s="6">
        <v>43374</v>
      </c>
      <c r="D50" s="7">
        <v>208801</v>
      </c>
      <c r="E50" s="8">
        <v>0.45</v>
      </c>
      <c r="F50" s="8">
        <v>4.7169999999999996</v>
      </c>
      <c r="G50" s="8">
        <v>11.6</v>
      </c>
    </row>
    <row r="51" spans="3:7" x14ac:dyDescent="0.25">
      <c r="C51" s="6">
        <v>43405</v>
      </c>
      <c r="D51" s="7">
        <v>192135</v>
      </c>
      <c r="E51" s="8">
        <v>-0.21</v>
      </c>
      <c r="F51" s="8">
        <v>4.59</v>
      </c>
      <c r="G51" s="8">
        <v>12</v>
      </c>
    </row>
    <row r="52" spans="3:7" x14ac:dyDescent="0.25">
      <c r="C52" s="6">
        <v>43435</v>
      </c>
      <c r="D52" s="7">
        <v>189407</v>
      </c>
      <c r="E52" s="8">
        <v>0.15</v>
      </c>
      <c r="F52" s="8">
        <v>4.3650000000000002</v>
      </c>
      <c r="G52" s="8">
        <v>12.4</v>
      </c>
    </row>
    <row r="53" spans="3:7" x14ac:dyDescent="0.25">
      <c r="C53" s="6">
        <v>43466</v>
      </c>
      <c r="D53" s="7">
        <v>163796</v>
      </c>
      <c r="E53" s="8">
        <v>0.32</v>
      </c>
      <c r="F53" s="8">
        <v>4.2679999999999998</v>
      </c>
      <c r="G53" s="8">
        <v>12.7</v>
      </c>
    </row>
    <row r="54" spans="3:7" x14ac:dyDescent="0.25">
      <c r="C54" s="6">
        <v>43497</v>
      </c>
      <c r="D54" s="7">
        <v>162537</v>
      </c>
      <c r="E54" s="8">
        <v>0.43</v>
      </c>
      <c r="F54" s="8">
        <v>4.1900000000000004</v>
      </c>
      <c r="G54" s="8">
        <v>12.5</v>
      </c>
    </row>
    <row r="55" spans="3:7" x14ac:dyDescent="0.25">
      <c r="C55" s="6">
        <v>43525</v>
      </c>
      <c r="D55" s="7">
        <v>170483</v>
      </c>
      <c r="E55" s="8">
        <v>0.75</v>
      </c>
      <c r="F55" s="8">
        <v>4.3049999999999997</v>
      </c>
      <c r="G55" s="8">
        <v>12.3</v>
      </c>
    </row>
    <row r="56" spans="3:7" x14ac:dyDescent="0.25">
      <c r="C56" s="6">
        <v>43556</v>
      </c>
      <c r="D56" s="7">
        <v>189097</v>
      </c>
      <c r="E56" s="8">
        <v>0.56999999999999995</v>
      </c>
      <c r="F56" s="8">
        <v>4.4370000000000003</v>
      </c>
      <c r="G56" s="8">
        <v>12</v>
      </c>
    </row>
    <row r="57" spans="3:7" x14ac:dyDescent="0.25">
      <c r="C57" s="6">
        <v>43586</v>
      </c>
      <c r="D57" s="7">
        <v>198779</v>
      </c>
      <c r="E57" s="8">
        <v>0.13</v>
      </c>
      <c r="F57" s="8">
        <v>4.5519999999999996</v>
      </c>
      <c r="G57" s="8">
        <v>11.8</v>
      </c>
    </row>
    <row r="58" spans="3:7" x14ac:dyDescent="0.25">
      <c r="C58" s="6">
        <v>43617</v>
      </c>
      <c r="D58" s="7">
        <v>181291</v>
      </c>
      <c r="E58" s="8">
        <v>0.01</v>
      </c>
      <c r="F58" s="8">
        <v>4.468</v>
      </c>
      <c r="G58" s="8">
        <v>11.8</v>
      </c>
    </row>
    <row r="59" spans="3:7" x14ac:dyDescent="0.25">
      <c r="C59" s="55">
        <v>43647</v>
      </c>
      <c r="D59" s="56">
        <v>195854</v>
      </c>
      <c r="E59" s="57">
        <v>0.19</v>
      </c>
      <c r="F59" s="57">
        <v>4.351</v>
      </c>
      <c r="G59" s="57">
        <v>12</v>
      </c>
    </row>
    <row r="60" spans="3:7" x14ac:dyDescent="0.25">
      <c r="C60" s="55">
        <v>43678</v>
      </c>
      <c r="D60" s="56">
        <v>195927</v>
      </c>
      <c r="E60" s="57">
        <v>0.11</v>
      </c>
      <c r="F60" s="57">
        <v>4.3159999999999998</v>
      </c>
      <c r="G60" s="57">
        <v>11.8</v>
      </c>
    </row>
    <row r="61" spans="3:7" x14ac:dyDescent="0.25">
      <c r="C61" s="58">
        <v>43709</v>
      </c>
      <c r="D61" s="59">
        <v>187816</v>
      </c>
      <c r="E61" s="60">
        <v>-0.04</v>
      </c>
      <c r="F61" s="60">
        <v>4.3259999999999996</v>
      </c>
      <c r="G61" s="60">
        <v>11.9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8C58E-1EA5-4D6E-8E05-AB982050B238}">
  <dimension ref="A1:I80"/>
  <sheetViews>
    <sheetView showGridLines="0" workbookViewId="0">
      <selection activeCell="B7" sqref="B7"/>
    </sheetView>
  </sheetViews>
  <sheetFormatPr defaultRowHeight="15" x14ac:dyDescent="0.25"/>
  <cols>
    <col min="1" max="1" width="30.28515625" bestFit="1" customWidth="1"/>
    <col min="2" max="2" width="12.7109375" bestFit="1" customWidth="1"/>
    <col min="3" max="3" width="12" bestFit="1" customWidth="1"/>
    <col min="4" max="4" width="12.7109375" bestFit="1" customWidth="1"/>
    <col min="5" max="5" width="12" bestFit="1" customWidth="1"/>
    <col min="6" max="6" width="16" bestFit="1" customWidth="1"/>
    <col min="7" max="7" width="14.7109375" bestFit="1" customWidth="1"/>
    <col min="8" max="8" width="13.7109375" bestFit="1" customWidth="1"/>
    <col min="9" max="9" width="14.5703125" bestFit="1" customWidth="1"/>
  </cols>
  <sheetData>
    <row r="1" spans="1:9" x14ac:dyDescent="0.25">
      <c r="A1" t="s">
        <v>23</v>
      </c>
    </row>
    <row r="2" spans="1:9" ht="15.75" thickBot="1" x14ac:dyDescent="0.3"/>
    <row r="3" spans="1:9" x14ac:dyDescent="0.25">
      <c r="A3" s="64" t="s">
        <v>24</v>
      </c>
      <c r="B3" s="64"/>
    </row>
    <row r="4" spans="1:9" x14ac:dyDescent="0.25">
      <c r="A4" s="61" t="s">
        <v>25</v>
      </c>
      <c r="B4" s="61">
        <v>0.71260623854771565</v>
      </c>
    </row>
    <row r="5" spans="1:9" x14ac:dyDescent="0.25">
      <c r="A5" s="61" t="s">
        <v>26</v>
      </c>
      <c r="B5" s="61">
        <v>0.5078076512171239</v>
      </c>
    </row>
    <row r="6" spans="1:9" x14ac:dyDescent="0.25">
      <c r="A6" s="61" t="s">
        <v>27</v>
      </c>
      <c r="B6" s="61">
        <v>0.47827611029015132</v>
      </c>
    </row>
    <row r="7" spans="1:9" x14ac:dyDescent="0.25">
      <c r="A7" s="61" t="s">
        <v>28</v>
      </c>
      <c r="B7" s="61">
        <v>16643.07029021022</v>
      </c>
    </row>
    <row r="8" spans="1:9" ht="15.75" thickBot="1" x14ac:dyDescent="0.3">
      <c r="A8" s="62" t="s">
        <v>29</v>
      </c>
      <c r="B8" s="62">
        <v>54</v>
      </c>
    </row>
    <row r="10" spans="1:9" ht="15.75" thickBot="1" x14ac:dyDescent="0.3">
      <c r="A10" t="s">
        <v>30</v>
      </c>
    </row>
    <row r="11" spans="1:9" x14ac:dyDescent="0.25">
      <c r="A11" s="63"/>
      <c r="B11" s="63" t="s">
        <v>35</v>
      </c>
      <c r="C11" s="63" t="s">
        <v>36</v>
      </c>
      <c r="D11" s="63" t="s">
        <v>37</v>
      </c>
      <c r="E11" s="63" t="s">
        <v>38</v>
      </c>
      <c r="F11" s="63" t="s">
        <v>39</v>
      </c>
    </row>
    <row r="12" spans="1:9" x14ac:dyDescent="0.25">
      <c r="A12" s="61" t="s">
        <v>31</v>
      </c>
      <c r="B12" s="61">
        <v>3</v>
      </c>
      <c r="C12" s="61">
        <v>14288981733.089422</v>
      </c>
      <c r="D12" s="61">
        <v>4762993911.0298071</v>
      </c>
      <c r="E12" s="61">
        <v>17.195433603443259</v>
      </c>
      <c r="F12" s="66">
        <v>8.3552538495878537E-8</v>
      </c>
    </row>
    <row r="13" spans="1:9" x14ac:dyDescent="0.25">
      <c r="A13" s="61" t="s">
        <v>32</v>
      </c>
      <c r="B13" s="61">
        <v>50</v>
      </c>
      <c r="C13" s="61">
        <v>13849589434.243906</v>
      </c>
      <c r="D13" s="61">
        <v>276991788.68487811</v>
      </c>
      <c r="E13" s="61"/>
      <c r="F13" s="61"/>
    </row>
    <row r="14" spans="1:9" ht="15.75" thickBot="1" x14ac:dyDescent="0.3">
      <c r="A14" s="62" t="s">
        <v>33</v>
      </c>
      <c r="B14" s="62">
        <v>53</v>
      </c>
      <c r="C14" s="62">
        <v>28138571167.333328</v>
      </c>
      <c r="D14" s="62"/>
      <c r="E14" s="62"/>
      <c r="F14" s="62"/>
    </row>
    <row r="15" spans="1:9" ht="15.75" thickBot="1" x14ac:dyDescent="0.3"/>
    <row r="16" spans="1:9" x14ac:dyDescent="0.25">
      <c r="A16" s="63"/>
      <c r="B16" s="63" t="s">
        <v>10</v>
      </c>
      <c r="C16" s="63" t="s">
        <v>28</v>
      </c>
      <c r="D16" s="63" t="s">
        <v>40</v>
      </c>
      <c r="E16" s="63" t="s">
        <v>41</v>
      </c>
      <c r="F16" s="63" t="s">
        <v>42</v>
      </c>
      <c r="G16" s="63" t="s">
        <v>43</v>
      </c>
      <c r="H16" s="63" t="s">
        <v>44</v>
      </c>
      <c r="I16" s="63" t="s">
        <v>45</v>
      </c>
    </row>
    <row r="17" spans="1:9" x14ac:dyDescent="0.25">
      <c r="A17" s="61" t="s">
        <v>34</v>
      </c>
      <c r="B17" s="61">
        <v>189451.5797188131</v>
      </c>
      <c r="C17" s="61">
        <v>27301.658610191</v>
      </c>
      <c r="D17" s="61">
        <v>6.9391967141547859</v>
      </c>
      <c r="E17" s="66">
        <v>7.4705831672518789E-9</v>
      </c>
      <c r="F17" s="61">
        <v>134614.58454184976</v>
      </c>
      <c r="G17" s="61">
        <v>244288.57489577643</v>
      </c>
      <c r="H17" s="61">
        <v>134614.58454184976</v>
      </c>
      <c r="I17" s="61">
        <v>244288.57489577643</v>
      </c>
    </row>
    <row r="18" spans="1:9" x14ac:dyDescent="0.25">
      <c r="A18" s="61" t="s">
        <v>1</v>
      </c>
      <c r="B18" s="61">
        <v>-21426.029530164647</v>
      </c>
      <c r="C18" s="61">
        <v>7880.2718618744148</v>
      </c>
      <c r="D18" s="61">
        <v>-2.7189454762120624</v>
      </c>
      <c r="E18" s="66">
        <v>8.9796592039290656E-3</v>
      </c>
      <c r="F18" s="61">
        <v>-37254.021384163731</v>
      </c>
      <c r="G18" s="61">
        <v>-5598.0376761655607</v>
      </c>
      <c r="H18" s="61">
        <v>-37254.021384163731</v>
      </c>
      <c r="I18" s="61">
        <v>-5598.0376761655607</v>
      </c>
    </row>
    <row r="19" spans="1:9" x14ac:dyDescent="0.25">
      <c r="A19" s="61" t="s">
        <v>4</v>
      </c>
      <c r="B19" s="61">
        <v>36810.488542458159</v>
      </c>
      <c r="C19" s="61">
        <v>6510.9764436423593</v>
      </c>
      <c r="D19" s="61">
        <v>5.6536049333125371</v>
      </c>
      <c r="E19" s="66">
        <v>7.5215032880062761E-7</v>
      </c>
      <c r="F19" s="61">
        <v>23732.807477906892</v>
      </c>
      <c r="G19" s="61">
        <v>49888.169607009426</v>
      </c>
      <c r="H19" s="61">
        <v>23732.807477906892</v>
      </c>
      <c r="I19" s="61">
        <v>49888.169607009426</v>
      </c>
    </row>
    <row r="20" spans="1:9" ht="15.75" thickBot="1" x14ac:dyDescent="0.3">
      <c r="A20" s="62" t="s">
        <v>2</v>
      </c>
      <c r="B20" s="62">
        <v>-13811.796736362712</v>
      </c>
      <c r="C20" s="62">
        <v>2093.095555251703</v>
      </c>
      <c r="D20" s="62">
        <v>-6.5987416110593138</v>
      </c>
      <c r="E20" s="69">
        <v>2.5475491252417048E-8</v>
      </c>
      <c r="F20" s="62">
        <v>-18015.902886361124</v>
      </c>
      <c r="G20" s="62">
        <v>-9607.6905863643024</v>
      </c>
      <c r="H20" s="62">
        <v>-18015.902886361124</v>
      </c>
      <c r="I20" s="62">
        <v>-9607.6905863643024</v>
      </c>
    </row>
    <row r="24" spans="1:9" x14ac:dyDescent="0.25">
      <c r="A24" t="s">
        <v>46</v>
      </c>
    </row>
    <row r="25" spans="1:9" ht="15.75" thickBot="1" x14ac:dyDescent="0.3"/>
    <row r="26" spans="1:9" x14ac:dyDescent="0.25">
      <c r="A26" s="63" t="s">
        <v>47</v>
      </c>
      <c r="B26" s="63" t="s">
        <v>3</v>
      </c>
    </row>
    <row r="27" spans="1:9" x14ac:dyDescent="0.25">
      <c r="A27" s="61">
        <v>0.92592592592592593</v>
      </c>
      <c r="B27" s="61">
        <v>112374</v>
      </c>
    </row>
    <row r="28" spans="1:9" x14ac:dyDescent="0.25">
      <c r="A28" s="61">
        <v>2.7777777777777777</v>
      </c>
      <c r="B28" s="61">
        <v>121378</v>
      </c>
    </row>
    <row r="29" spans="1:9" x14ac:dyDescent="0.25">
      <c r="A29" s="61">
        <v>4.6296296296296298</v>
      </c>
      <c r="B29" s="61">
        <v>122727</v>
      </c>
    </row>
    <row r="30" spans="1:9" x14ac:dyDescent="0.25">
      <c r="A30" s="61">
        <v>6.481481481481481</v>
      </c>
      <c r="B30" s="61">
        <v>129782</v>
      </c>
    </row>
    <row r="31" spans="1:9" x14ac:dyDescent="0.25">
      <c r="A31" s="61">
        <v>8.3333333333333339</v>
      </c>
      <c r="B31" s="61">
        <v>130998</v>
      </c>
    </row>
    <row r="32" spans="1:9" x14ac:dyDescent="0.25">
      <c r="A32" s="61">
        <v>10.185185185185185</v>
      </c>
      <c r="B32" s="61">
        <v>131253</v>
      </c>
    </row>
    <row r="33" spans="1:2" x14ac:dyDescent="0.25">
      <c r="A33" s="61">
        <v>12.037037037037036</v>
      </c>
      <c r="B33" s="61">
        <v>131499</v>
      </c>
    </row>
    <row r="34" spans="1:2" x14ac:dyDescent="0.25">
      <c r="A34" s="61">
        <v>13.888888888888889</v>
      </c>
      <c r="B34" s="61">
        <v>131961</v>
      </c>
    </row>
    <row r="35" spans="1:2" x14ac:dyDescent="0.25">
      <c r="A35" s="61">
        <v>15.74074074074074</v>
      </c>
      <c r="B35" s="61">
        <v>132352</v>
      </c>
    </row>
    <row r="36" spans="1:2" x14ac:dyDescent="0.25">
      <c r="A36" s="61">
        <v>17.592592592592595</v>
      </c>
      <c r="B36" s="61">
        <v>137429</v>
      </c>
    </row>
    <row r="37" spans="1:2" x14ac:dyDescent="0.25">
      <c r="A37" s="61">
        <v>19.444444444444446</v>
      </c>
      <c r="B37" s="61">
        <v>139567</v>
      </c>
    </row>
    <row r="38" spans="1:2" x14ac:dyDescent="0.25">
      <c r="A38" s="61">
        <v>21.296296296296298</v>
      </c>
      <c r="B38" s="61">
        <v>146578</v>
      </c>
    </row>
    <row r="39" spans="1:2" x14ac:dyDescent="0.25">
      <c r="A39" s="61">
        <v>23.148148148148149</v>
      </c>
      <c r="B39" s="61">
        <v>147641</v>
      </c>
    </row>
    <row r="40" spans="1:2" x14ac:dyDescent="0.25">
      <c r="A40" s="61">
        <v>25</v>
      </c>
      <c r="B40" s="61">
        <v>148686</v>
      </c>
    </row>
    <row r="41" spans="1:2" x14ac:dyDescent="0.25">
      <c r="A41" s="61">
        <v>26.851851851851855</v>
      </c>
      <c r="B41" s="61">
        <v>148967</v>
      </c>
    </row>
    <row r="42" spans="1:2" x14ac:dyDescent="0.25">
      <c r="A42" s="61">
        <v>28.703703703703706</v>
      </c>
      <c r="B42" s="61">
        <v>149041</v>
      </c>
    </row>
    <row r="43" spans="1:2" x14ac:dyDescent="0.25">
      <c r="A43" s="61">
        <v>30.555555555555557</v>
      </c>
      <c r="B43" s="61">
        <v>149828</v>
      </c>
    </row>
    <row r="44" spans="1:2" x14ac:dyDescent="0.25">
      <c r="A44" s="61">
        <v>32.407407407407405</v>
      </c>
      <c r="B44" s="61">
        <v>151677</v>
      </c>
    </row>
    <row r="45" spans="1:2" x14ac:dyDescent="0.25">
      <c r="A45" s="61">
        <v>34.25925925925926</v>
      </c>
      <c r="B45" s="61">
        <v>158055</v>
      </c>
    </row>
    <row r="46" spans="1:2" x14ac:dyDescent="0.25">
      <c r="A46" s="61">
        <v>36.111111111111107</v>
      </c>
      <c r="B46" s="61">
        <v>161030</v>
      </c>
    </row>
    <row r="47" spans="1:2" x14ac:dyDescent="0.25">
      <c r="A47" s="61">
        <v>37.962962962962962</v>
      </c>
      <c r="B47" s="61">
        <v>161581</v>
      </c>
    </row>
    <row r="48" spans="1:2" x14ac:dyDescent="0.25">
      <c r="A48" s="61">
        <v>39.81481481481481</v>
      </c>
      <c r="B48" s="61">
        <v>162537</v>
      </c>
    </row>
    <row r="49" spans="1:2" x14ac:dyDescent="0.25">
      <c r="A49" s="61">
        <v>41.666666666666664</v>
      </c>
      <c r="B49" s="61">
        <v>163284</v>
      </c>
    </row>
    <row r="50" spans="1:2" x14ac:dyDescent="0.25">
      <c r="A50" s="61">
        <v>43.518518518518519</v>
      </c>
      <c r="B50" s="61">
        <v>163497</v>
      </c>
    </row>
    <row r="51" spans="1:2" x14ac:dyDescent="0.25">
      <c r="A51" s="61">
        <v>45.370370370370367</v>
      </c>
      <c r="B51" s="61">
        <v>163796</v>
      </c>
    </row>
    <row r="52" spans="1:2" x14ac:dyDescent="0.25">
      <c r="A52" s="61">
        <v>47.222222222222221</v>
      </c>
      <c r="B52" s="61">
        <v>164410</v>
      </c>
    </row>
    <row r="53" spans="1:2" x14ac:dyDescent="0.25">
      <c r="A53" s="61">
        <v>49.074074074074069</v>
      </c>
      <c r="B53" s="61">
        <v>165968</v>
      </c>
    </row>
    <row r="54" spans="1:2" x14ac:dyDescent="0.25">
      <c r="A54" s="61">
        <v>50.925925925925924</v>
      </c>
      <c r="B54" s="61">
        <v>166347</v>
      </c>
    </row>
    <row r="55" spans="1:2" x14ac:dyDescent="0.25">
      <c r="A55" s="61">
        <v>52.777777777777779</v>
      </c>
      <c r="B55" s="61">
        <v>166822</v>
      </c>
    </row>
    <row r="56" spans="1:2" x14ac:dyDescent="0.25">
      <c r="A56" s="61">
        <v>54.629629629629626</v>
      </c>
      <c r="B56" s="61">
        <v>167997</v>
      </c>
    </row>
    <row r="57" spans="1:2" x14ac:dyDescent="0.25">
      <c r="A57" s="61">
        <v>56.481481481481481</v>
      </c>
      <c r="B57" s="61">
        <v>168886</v>
      </c>
    </row>
    <row r="58" spans="1:2" x14ac:dyDescent="0.25">
      <c r="A58" s="61">
        <v>58.333333333333329</v>
      </c>
      <c r="B58" s="61">
        <v>169990</v>
      </c>
    </row>
    <row r="59" spans="1:2" x14ac:dyDescent="0.25">
      <c r="A59" s="61">
        <v>60.185185185185183</v>
      </c>
      <c r="B59" s="61">
        <v>170483</v>
      </c>
    </row>
    <row r="60" spans="1:2" x14ac:dyDescent="0.25">
      <c r="A60" s="61">
        <v>62.037037037037038</v>
      </c>
      <c r="B60" s="61">
        <v>171986</v>
      </c>
    </row>
    <row r="61" spans="1:2" x14ac:dyDescent="0.25">
      <c r="A61" s="61">
        <v>63.888888888888886</v>
      </c>
      <c r="B61" s="61">
        <v>172621</v>
      </c>
    </row>
    <row r="62" spans="1:2" x14ac:dyDescent="0.25">
      <c r="A62" s="61">
        <v>65.740740740740733</v>
      </c>
      <c r="B62" s="61">
        <v>172842</v>
      </c>
    </row>
    <row r="63" spans="1:2" x14ac:dyDescent="0.25">
      <c r="A63" s="61">
        <v>67.592592592592595</v>
      </c>
      <c r="B63" s="61">
        <v>173173</v>
      </c>
    </row>
    <row r="64" spans="1:2" x14ac:dyDescent="0.25">
      <c r="A64" s="61">
        <v>69.444444444444443</v>
      </c>
      <c r="B64" s="61">
        <v>175254</v>
      </c>
    </row>
    <row r="65" spans="1:2" x14ac:dyDescent="0.25">
      <c r="A65" s="61">
        <v>71.296296296296291</v>
      </c>
      <c r="B65" s="61">
        <v>175618</v>
      </c>
    </row>
    <row r="66" spans="1:2" x14ac:dyDescent="0.25">
      <c r="A66" s="61">
        <v>73.148148148148152</v>
      </c>
      <c r="B66" s="61">
        <v>176047</v>
      </c>
    </row>
    <row r="67" spans="1:2" x14ac:dyDescent="0.25">
      <c r="A67" s="61">
        <v>75</v>
      </c>
      <c r="B67" s="61">
        <v>178803</v>
      </c>
    </row>
    <row r="68" spans="1:2" x14ac:dyDescent="0.25">
      <c r="A68" s="61">
        <v>76.851851851851848</v>
      </c>
      <c r="B68" s="61">
        <v>179214</v>
      </c>
    </row>
    <row r="69" spans="1:2" x14ac:dyDescent="0.25">
      <c r="A69" s="61">
        <v>78.703703703703695</v>
      </c>
      <c r="B69" s="61">
        <v>180882</v>
      </c>
    </row>
    <row r="70" spans="1:2" x14ac:dyDescent="0.25">
      <c r="A70" s="61">
        <v>80.555555555555557</v>
      </c>
      <c r="B70" s="61">
        <v>181291</v>
      </c>
    </row>
    <row r="71" spans="1:2" x14ac:dyDescent="0.25">
      <c r="A71" s="61">
        <v>82.407407407407405</v>
      </c>
      <c r="B71" s="61">
        <v>186995</v>
      </c>
    </row>
    <row r="72" spans="1:2" x14ac:dyDescent="0.25">
      <c r="A72" s="61">
        <v>84.259259259259252</v>
      </c>
      <c r="B72" s="61">
        <v>189097</v>
      </c>
    </row>
    <row r="73" spans="1:2" x14ac:dyDescent="0.25">
      <c r="A73" s="61">
        <v>86.111111111111114</v>
      </c>
      <c r="B73" s="61">
        <v>189407</v>
      </c>
    </row>
    <row r="74" spans="1:2" x14ac:dyDescent="0.25">
      <c r="A74" s="61">
        <v>87.962962962962962</v>
      </c>
      <c r="B74" s="61">
        <v>189859</v>
      </c>
    </row>
    <row r="75" spans="1:2" x14ac:dyDescent="0.25">
      <c r="A75" s="61">
        <v>89.81481481481481</v>
      </c>
      <c r="B75" s="61">
        <v>192135</v>
      </c>
    </row>
    <row r="76" spans="1:2" x14ac:dyDescent="0.25">
      <c r="A76" s="61">
        <v>91.666666666666671</v>
      </c>
      <c r="B76" s="61">
        <v>193210</v>
      </c>
    </row>
    <row r="77" spans="1:2" x14ac:dyDescent="0.25">
      <c r="A77" s="61">
        <v>93.518518518518519</v>
      </c>
      <c r="B77" s="61">
        <v>198779</v>
      </c>
    </row>
    <row r="78" spans="1:2" x14ac:dyDescent="0.25">
      <c r="A78" s="61">
        <v>95.370370370370367</v>
      </c>
      <c r="B78" s="61">
        <v>203899</v>
      </c>
    </row>
    <row r="79" spans="1:2" x14ac:dyDescent="0.25">
      <c r="A79" s="61">
        <v>97.222222222222214</v>
      </c>
      <c r="B79" s="61">
        <v>206162</v>
      </c>
    </row>
    <row r="80" spans="1:2" ht="15.75" thickBot="1" x14ac:dyDescent="0.3">
      <c r="A80" s="62">
        <v>99.074074074074076</v>
      </c>
      <c r="B80" s="62">
        <v>208801</v>
      </c>
    </row>
  </sheetData>
  <sortState xmlns:xlrd2="http://schemas.microsoft.com/office/spreadsheetml/2017/richdata2" ref="B27:B80">
    <sortCondition ref="B27"/>
  </sortState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ED6C7-4EB3-4199-9935-D63F96EE23D7}">
  <sheetPr>
    <tabColor theme="9" tint="-0.499984740745262"/>
  </sheetPr>
  <dimension ref="B1:X61"/>
  <sheetViews>
    <sheetView showGridLines="0" tabSelected="1" topLeftCell="E1" zoomScaleNormal="100" workbookViewId="0">
      <selection activeCell="X12" sqref="X12"/>
    </sheetView>
  </sheetViews>
  <sheetFormatPr defaultRowHeight="15" x14ac:dyDescent="0.25"/>
  <cols>
    <col min="1" max="2" width="1.42578125" customWidth="1"/>
    <col min="3" max="3" width="6.7109375" bestFit="1" customWidth="1"/>
    <col min="4" max="4" width="8.140625" bestFit="1" customWidth="1"/>
    <col min="5" max="5" width="5.28515625" bestFit="1" customWidth="1"/>
    <col min="6" max="6" width="11" bestFit="1" customWidth="1"/>
    <col min="7" max="7" width="11.42578125" bestFit="1" customWidth="1"/>
    <col min="8" max="8" width="1.5703125" customWidth="1"/>
    <col min="9" max="9" width="11.140625" customWidth="1"/>
    <col min="10" max="10" width="7.85546875" bestFit="1" customWidth="1"/>
    <col min="11" max="11" width="2.140625" customWidth="1"/>
    <col min="12" max="12" width="3.42578125" customWidth="1"/>
    <col min="13" max="14" width="13.42578125" customWidth="1"/>
    <col min="15" max="15" width="2.140625" customWidth="1"/>
    <col min="17" max="17" width="9.7109375" customWidth="1"/>
    <col min="18" max="18" width="11" customWidth="1"/>
    <col min="19" max="20" width="11.85546875" customWidth="1"/>
    <col min="21" max="22" width="10.140625" customWidth="1"/>
    <col min="23" max="23" width="4.140625" customWidth="1"/>
  </cols>
  <sheetData>
    <row r="1" spans="2:24" ht="8.25" customHeight="1" x14ac:dyDescent="0.25"/>
    <row r="2" spans="2:24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4" ht="10.5" customHeight="1" thickBot="1" x14ac:dyDescent="0.3"/>
    <row r="4" spans="2:24" ht="15.75" x14ac:dyDescent="0.3">
      <c r="C4" s="2" t="s">
        <v>0</v>
      </c>
      <c r="D4" s="14" t="s">
        <v>3</v>
      </c>
      <c r="E4" s="14" t="str">
        <f>'Modelo 4'!A18</f>
        <v>IPCA</v>
      </c>
      <c r="F4" s="14" t="str">
        <f>'Modelo 4'!A19</f>
        <v>Combustível</v>
      </c>
      <c r="G4" s="14" t="str">
        <f>'Modelo 4'!A20</f>
        <v>Desemprego</v>
      </c>
      <c r="I4" s="15" t="s">
        <v>8</v>
      </c>
      <c r="J4" s="15" t="s">
        <v>9</v>
      </c>
      <c r="L4" s="21"/>
      <c r="M4" s="21" t="s">
        <v>15</v>
      </c>
      <c r="N4" s="21" t="s">
        <v>10</v>
      </c>
      <c r="P4" s="30" t="s">
        <v>22</v>
      </c>
      <c r="Q4" s="30"/>
      <c r="R4" s="30"/>
      <c r="S4" s="30"/>
      <c r="T4" s="30"/>
      <c r="U4" s="30"/>
      <c r="V4" s="30"/>
    </row>
    <row r="5" spans="2:24" ht="18" x14ac:dyDescent="0.35">
      <c r="C5" s="3">
        <v>42005</v>
      </c>
      <c r="D5" s="4">
        <v>206162</v>
      </c>
      <c r="E5" s="5">
        <f>'Dados (4)'!E5</f>
        <v>1.24</v>
      </c>
      <c r="F5" s="5">
        <f>'Dados (4)'!F5</f>
        <v>3.032</v>
      </c>
      <c r="G5" s="5">
        <f>'Dados (4)'!G5</f>
        <v>7.9</v>
      </c>
      <c r="I5" s="18">
        <f>$N$5+$N$6*E5+$N$7*F5+$N$8*G5</f>
        <v>165379.51014487664</v>
      </c>
      <c r="J5" s="16">
        <f>1-I5/D5</f>
        <v>0.19781768635889918</v>
      </c>
      <c r="L5" s="22" t="s">
        <v>11</v>
      </c>
      <c r="M5" s="27" t="s">
        <v>18</v>
      </c>
      <c r="N5" s="23">
        <f>'Modelo 4'!B17</f>
        <v>189451.5797188131</v>
      </c>
      <c r="P5" s="34" t="s">
        <v>0</v>
      </c>
      <c r="Q5" s="34" t="s">
        <v>19</v>
      </c>
      <c r="R5" s="34" t="str">
        <f>E4</f>
        <v>IPCA</v>
      </c>
      <c r="S5" s="34" t="str">
        <f>F4</f>
        <v>Combustível</v>
      </c>
      <c r="T5" s="34" t="str">
        <f>G4</f>
        <v>Desemprego</v>
      </c>
      <c r="U5" s="35" t="s">
        <v>20</v>
      </c>
      <c r="V5" s="35" t="s">
        <v>21</v>
      </c>
    </row>
    <row r="6" spans="2:24" ht="18" x14ac:dyDescent="0.35">
      <c r="C6" s="6">
        <v>42036</v>
      </c>
      <c r="D6" s="4">
        <v>149828</v>
      </c>
      <c r="E6" s="5">
        <f>'Dados (4)'!E6</f>
        <v>1.22</v>
      </c>
      <c r="F6" s="5">
        <f>'Dados (4)'!F6</f>
        <v>3.3010000000000002</v>
      </c>
      <c r="G6" s="5">
        <f>'Dados (4)'!G6</f>
        <v>8</v>
      </c>
      <c r="I6" s="18">
        <f t="shared" ref="I6:I61" si="0">$N$5+$N$6*E6+$N$7*F6+$N$8*G6</f>
        <v>174328.87247976492</v>
      </c>
      <c r="J6" s="16">
        <f t="shared" ref="J6:J61" si="1">1-I6/D6</f>
        <v>-0.16352666043573238</v>
      </c>
      <c r="L6" s="24" t="s">
        <v>12</v>
      </c>
      <c r="M6" s="28" t="str">
        <f>E4&amp;" ="</f>
        <v>IPCA =</v>
      </c>
      <c r="N6" s="23">
        <f>'Modelo 4'!B18</f>
        <v>-21426.029530164647</v>
      </c>
      <c r="P6" s="31">
        <v>43647</v>
      </c>
      <c r="Q6" s="7">
        <v>195854</v>
      </c>
      <c r="R6" s="8">
        <f>E59</f>
        <v>0.19</v>
      </c>
      <c r="S6" s="8">
        <f t="shared" ref="S6:T6" si="2">F59</f>
        <v>4.351</v>
      </c>
      <c r="T6" s="8">
        <f t="shared" si="2"/>
        <v>12</v>
      </c>
      <c r="U6" s="8">
        <f>$N$5+$N$6*R6+$N$7*S6+$N$8*T6</f>
        <v>179801.50891996469</v>
      </c>
      <c r="V6" s="11">
        <f>1-U6/Q6</f>
        <v>8.1961517661295225E-2</v>
      </c>
    </row>
    <row r="7" spans="2:24" ht="18" x14ac:dyDescent="0.35">
      <c r="C7" s="6">
        <v>42064</v>
      </c>
      <c r="D7" s="4">
        <v>189859</v>
      </c>
      <c r="E7" s="5">
        <f>'Dados (4)'!E7</f>
        <v>1.32</v>
      </c>
      <c r="F7" s="5">
        <f>'Dados (4)'!F7</f>
        <v>3.323</v>
      </c>
      <c r="G7" s="5">
        <f>'Dados (4)'!G7</f>
        <v>8.1</v>
      </c>
      <c r="I7" s="18">
        <f t="shared" si="0"/>
        <v>171614.92060104624</v>
      </c>
      <c r="J7" s="16">
        <f t="shared" si="1"/>
        <v>9.6092781479696798E-2</v>
      </c>
      <c r="L7" s="24" t="s">
        <v>13</v>
      </c>
      <c r="M7" s="28" t="str">
        <f>F4&amp;" ="</f>
        <v>Combustível =</v>
      </c>
      <c r="N7" s="23">
        <f>'Modelo 4'!B19</f>
        <v>36810.488542458159</v>
      </c>
      <c r="P7" s="32">
        <v>43678</v>
      </c>
      <c r="Q7" s="7">
        <v>195927</v>
      </c>
      <c r="R7" s="8">
        <f t="shared" ref="R7:R8" si="3">E60</f>
        <v>0.11</v>
      </c>
      <c r="S7" s="8">
        <f t="shared" ref="S7:S8" si="4">F60</f>
        <v>4.3159999999999998</v>
      </c>
      <c r="T7" s="8">
        <f t="shared" ref="T7:T8" si="5">G60</f>
        <v>11.8</v>
      </c>
      <c r="U7" s="8">
        <f t="shared" ref="U7:U8" si="6">$N$5+$N$6*R7+$N$7*S7+$N$8*T7</f>
        <v>182989.58353066441</v>
      </c>
      <c r="V7" s="11">
        <f>1-U7/Q7</f>
        <v>6.6031820368482097E-2</v>
      </c>
    </row>
    <row r="8" spans="2:24" ht="18.75" thickBot="1" x14ac:dyDescent="0.4">
      <c r="C8" s="6">
        <v>42095</v>
      </c>
      <c r="D8" s="4">
        <v>179214</v>
      </c>
      <c r="E8" s="5">
        <f>'Dados (4)'!E8</f>
        <v>0.71</v>
      </c>
      <c r="F8" s="5">
        <f>'Dados (4)'!F8</f>
        <v>3.3079999999999998</v>
      </c>
      <c r="G8" s="5">
        <f>'Dados (4)'!G8</f>
        <v>8.3000000000000007</v>
      </c>
      <c r="I8" s="18">
        <f t="shared" si="0"/>
        <v>181370.28193903732</v>
      </c>
      <c r="J8" s="16">
        <f t="shared" si="1"/>
        <v>-1.2031883329635562E-2</v>
      </c>
      <c r="L8" s="25" t="s">
        <v>48</v>
      </c>
      <c r="M8" s="29" t="str">
        <f>G4&amp;" ="</f>
        <v>Desemprego =</v>
      </c>
      <c r="N8" s="26">
        <f>'Modelo 4'!B20</f>
        <v>-13811.796736362712</v>
      </c>
      <c r="P8" s="33">
        <v>43709</v>
      </c>
      <c r="Q8" s="10">
        <v>187816</v>
      </c>
      <c r="R8" s="13">
        <f t="shared" si="3"/>
        <v>-0.04</v>
      </c>
      <c r="S8" s="13">
        <f t="shared" si="4"/>
        <v>4.3259999999999996</v>
      </c>
      <c r="T8" s="13">
        <f t="shared" si="5"/>
        <v>11.9</v>
      </c>
      <c r="U8" s="13">
        <f t="shared" si="6"/>
        <v>185190.41317197742</v>
      </c>
      <c r="V8" s="12">
        <f>1-U8/Q8</f>
        <v>1.3979569514964596E-2</v>
      </c>
    </row>
    <row r="9" spans="2:24" ht="15.75" thickBot="1" x14ac:dyDescent="0.3">
      <c r="C9" s="6">
        <v>42125</v>
      </c>
      <c r="D9" s="4">
        <v>175618</v>
      </c>
      <c r="E9" s="5">
        <f>'Dados (4)'!E9</f>
        <v>0.74</v>
      </c>
      <c r="F9" s="5">
        <f>'Dados (4)'!F9</f>
        <v>3.2989999999999999</v>
      </c>
      <c r="G9" s="5">
        <f>'Dados (4)'!G9</f>
        <v>8.5</v>
      </c>
      <c r="I9" s="18">
        <f t="shared" si="0"/>
        <v>177633.84730897768</v>
      </c>
      <c r="J9" s="16">
        <f t="shared" si="1"/>
        <v>-1.1478591653347969E-2</v>
      </c>
      <c r="P9" s="36" t="s">
        <v>16</v>
      </c>
      <c r="Q9" s="54">
        <f>SUM(Q6:Q8)</f>
        <v>579597</v>
      </c>
      <c r="R9" s="36"/>
      <c r="S9" s="36"/>
      <c r="T9" s="36"/>
      <c r="U9" s="37">
        <f>SUM(U6:U8)</f>
        <v>547981.50562260649</v>
      </c>
      <c r="V9" s="53">
        <f>1-U9/Q9</f>
        <v>5.4547374084740752E-2</v>
      </c>
    </row>
    <row r="10" spans="2:24" ht="15.75" thickBot="1" x14ac:dyDescent="0.3">
      <c r="C10" s="6">
        <v>42156</v>
      </c>
      <c r="D10" s="4">
        <v>175254</v>
      </c>
      <c r="E10" s="5">
        <f>'Dados (4)'!E10</f>
        <v>0.79</v>
      </c>
      <c r="F10" s="5">
        <f>'Dados (4)'!F10</f>
        <v>3.3010000000000002</v>
      </c>
      <c r="G10" s="5">
        <f>'Dados (4)'!G10</f>
        <v>8.6999999999999993</v>
      </c>
      <c r="I10" s="18">
        <f t="shared" si="0"/>
        <v>173873.80746228184</v>
      </c>
      <c r="J10" s="16">
        <f t="shared" si="1"/>
        <v>7.8753839439793527E-3</v>
      </c>
    </row>
    <row r="11" spans="2:24" ht="15.75" x14ac:dyDescent="0.25">
      <c r="C11" s="6">
        <v>42186</v>
      </c>
      <c r="D11" s="4">
        <v>186995</v>
      </c>
      <c r="E11" s="5">
        <f>'Dados (4)'!E11</f>
        <v>0.62</v>
      </c>
      <c r="F11" s="5">
        <f>'Dados (4)'!F11</f>
        <v>3.2959999999999998</v>
      </c>
      <c r="G11" s="5">
        <f>'Dados (4)'!G11</f>
        <v>8.9</v>
      </c>
      <c r="I11" s="18">
        <f t="shared" si="0"/>
        <v>174569.82069242495</v>
      </c>
      <c r="J11" s="16">
        <f t="shared" si="1"/>
        <v>6.6446585778095923E-2</v>
      </c>
      <c r="L11" s="40" t="s">
        <v>14</v>
      </c>
      <c r="M11" s="41"/>
      <c r="N11" s="41"/>
      <c r="O11" s="41"/>
      <c r="P11" s="41"/>
      <c r="Q11" s="41"/>
      <c r="R11" s="41"/>
      <c r="S11" s="41"/>
      <c r="T11" s="41"/>
      <c r="U11" s="41"/>
      <c r="V11" s="41"/>
    </row>
    <row r="12" spans="2:24" x14ac:dyDescent="0.25">
      <c r="C12" s="6">
        <v>42217</v>
      </c>
      <c r="D12" s="4">
        <v>172621</v>
      </c>
      <c r="E12" s="5">
        <f>'Dados (4)'!E12</f>
        <v>0.22</v>
      </c>
      <c r="F12" s="5">
        <f>'Dados (4)'!F12</f>
        <v>3.2949999999999999</v>
      </c>
      <c r="G12" s="5">
        <f>'Dados (4)'!G12</f>
        <v>8.9</v>
      </c>
      <c r="I12" s="18">
        <f t="shared" si="0"/>
        <v>183103.42201594834</v>
      </c>
      <c r="J12" s="16">
        <f t="shared" si="1"/>
        <v>-6.0725068305411023E-2</v>
      </c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X12" t="s">
        <v>49</v>
      </c>
    </row>
    <row r="13" spans="2:24" ht="15.75" thickBot="1" x14ac:dyDescent="0.3">
      <c r="C13" s="6">
        <v>42248</v>
      </c>
      <c r="D13" s="4">
        <v>166347</v>
      </c>
      <c r="E13" s="5">
        <f>'Dados (4)'!E13</f>
        <v>0.54</v>
      </c>
      <c r="F13" s="5">
        <f>'Dados (4)'!F13</f>
        <v>3.2770000000000001</v>
      </c>
      <c r="G13" s="5">
        <f>'Dados (4)'!G13</f>
        <v>9</v>
      </c>
      <c r="I13" s="18">
        <f t="shared" si="0"/>
        <v>174203.32409889513</v>
      </c>
      <c r="J13" s="16">
        <f t="shared" si="1"/>
        <v>-4.7228528911823719E-2</v>
      </c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</row>
    <row r="14" spans="2:24" ht="15.75" thickBot="1" x14ac:dyDescent="0.3">
      <c r="C14" s="6">
        <v>42278</v>
      </c>
      <c r="D14" s="4">
        <v>161581</v>
      </c>
      <c r="E14" s="5">
        <f>'Dados (4)'!E14</f>
        <v>0.82</v>
      </c>
      <c r="F14" s="5">
        <f>'Dados (4)'!F14</f>
        <v>3.48</v>
      </c>
      <c r="G14" s="5">
        <f>'Dados (4)'!G14</f>
        <v>8.9</v>
      </c>
      <c r="I14" s="18">
        <f t="shared" si="0"/>
        <v>177057.74467820436</v>
      </c>
      <c r="J14" s="16">
        <f t="shared" si="1"/>
        <v>-9.578319652808398E-2</v>
      </c>
    </row>
    <row r="15" spans="2:24" ht="15.75" x14ac:dyDescent="0.25">
      <c r="C15" s="6">
        <v>42309</v>
      </c>
      <c r="D15" s="4">
        <v>165968</v>
      </c>
      <c r="E15" s="5">
        <f>'Dados (4)'!E15</f>
        <v>1.01</v>
      </c>
      <c r="F15" s="5">
        <f>'Dados (4)'!F15</f>
        <v>3.5760000000000001</v>
      </c>
      <c r="G15" s="5">
        <f>'Dados (4)'!G15</f>
        <v>9.5</v>
      </c>
      <c r="I15" s="18">
        <f t="shared" si="0"/>
        <v>168233.52792573147</v>
      </c>
      <c r="J15" s="16">
        <f t="shared" si="1"/>
        <v>-1.3650389989223743E-2</v>
      </c>
      <c r="L15" s="43" t="s">
        <v>17</v>
      </c>
      <c r="M15" s="44"/>
      <c r="N15" s="44"/>
      <c r="O15" s="44"/>
      <c r="P15" s="44"/>
      <c r="Q15" s="44"/>
      <c r="R15" s="44"/>
      <c r="S15" s="44"/>
      <c r="T15" s="44"/>
      <c r="U15" s="44"/>
      <c r="V15" s="44"/>
    </row>
    <row r="16" spans="2:24" x14ac:dyDescent="0.25">
      <c r="C16" s="6">
        <v>42339</v>
      </c>
      <c r="D16" s="4">
        <v>193210</v>
      </c>
      <c r="E16" s="5">
        <f>'Dados (4)'!E16</f>
        <v>0.96</v>
      </c>
      <c r="F16" s="5">
        <f>'Dados (4)'!F16</f>
        <v>3.633</v>
      </c>
      <c r="G16" s="5">
        <f>'Dados (4)'!G16</f>
        <v>10.199999999999999</v>
      </c>
      <c r="I16" s="18">
        <f t="shared" si="0"/>
        <v>161734.7695337059</v>
      </c>
      <c r="J16" s="16">
        <f t="shared" si="1"/>
        <v>0.16290683953363749</v>
      </c>
      <c r="L16" s="45"/>
      <c r="M16" s="46"/>
      <c r="N16" s="46"/>
      <c r="O16" s="46"/>
      <c r="P16" s="46"/>
      <c r="Q16" s="46"/>
      <c r="R16" s="46"/>
      <c r="S16" s="46"/>
      <c r="T16" s="46"/>
      <c r="U16" s="46"/>
      <c r="V16" s="47"/>
    </row>
    <row r="17" spans="3:22" x14ac:dyDescent="0.25">
      <c r="C17" s="6">
        <v>42370</v>
      </c>
      <c r="D17" s="4">
        <v>131253</v>
      </c>
      <c r="E17" s="5">
        <f>'Dados (4)'!E17</f>
        <v>1.27</v>
      </c>
      <c r="F17" s="5">
        <f>'Dados (4)'!F17</f>
        <v>3.6760000000000002</v>
      </c>
      <c r="G17" s="5">
        <f>'Dados (4)'!G17</f>
        <v>10.9</v>
      </c>
      <c r="I17" s="18">
        <f t="shared" si="0"/>
        <v>147007.29367122659</v>
      </c>
      <c r="J17" s="16">
        <f t="shared" si="1"/>
        <v>-0.12002997014336136</v>
      </c>
      <c r="L17" s="48"/>
      <c r="M17" s="42"/>
      <c r="N17" s="42"/>
      <c r="O17" s="42"/>
      <c r="P17" s="42"/>
      <c r="Q17" s="42"/>
      <c r="R17" s="42"/>
      <c r="S17" s="42"/>
      <c r="T17" s="42"/>
      <c r="U17" s="42"/>
      <c r="V17" s="49"/>
    </row>
    <row r="18" spans="3:22" x14ac:dyDescent="0.25">
      <c r="C18" s="6">
        <v>42401</v>
      </c>
      <c r="D18" s="4">
        <v>122727</v>
      </c>
      <c r="E18" s="5">
        <f>'Dados (4)'!E18</f>
        <v>0.9</v>
      </c>
      <c r="F18" s="5">
        <f>'Dados (4)'!F18</f>
        <v>3.71</v>
      </c>
      <c r="G18" s="5">
        <f>'Dados (4)'!G18</f>
        <v>11.2</v>
      </c>
      <c r="I18" s="18">
        <f t="shared" si="0"/>
        <v>152042.94218692233</v>
      </c>
      <c r="J18" s="16">
        <f t="shared" si="1"/>
        <v>-0.23887117086641352</v>
      </c>
      <c r="L18" s="48"/>
      <c r="M18" s="42"/>
      <c r="N18" s="42"/>
      <c r="O18" s="42"/>
      <c r="P18" s="42"/>
      <c r="Q18" s="42"/>
      <c r="R18" s="42"/>
      <c r="S18" s="42"/>
      <c r="T18" s="42"/>
      <c r="U18" s="42"/>
      <c r="V18" s="49"/>
    </row>
    <row r="19" spans="3:22" x14ac:dyDescent="0.25">
      <c r="C19" s="6">
        <v>42430</v>
      </c>
      <c r="D19" s="4">
        <v>147641</v>
      </c>
      <c r="E19" s="5">
        <f>'Dados (4)'!E19</f>
        <v>0.43</v>
      </c>
      <c r="F19" s="5">
        <f>'Dados (4)'!F19</f>
        <v>3.73</v>
      </c>
      <c r="G19" s="5">
        <f>'Dados (4)'!G19</f>
        <v>11.2</v>
      </c>
      <c r="I19" s="18">
        <f t="shared" si="0"/>
        <v>162849.38583694884</v>
      </c>
      <c r="J19" s="16">
        <f t="shared" si="1"/>
        <v>-0.10300923074856483</v>
      </c>
      <c r="L19" s="48"/>
      <c r="M19" s="42"/>
      <c r="N19" s="42"/>
      <c r="O19" s="42"/>
      <c r="P19" s="42"/>
      <c r="Q19" s="42"/>
      <c r="R19" s="42"/>
      <c r="S19" s="42"/>
      <c r="T19" s="42"/>
      <c r="U19" s="42"/>
      <c r="V19" s="49"/>
    </row>
    <row r="20" spans="3:22" x14ac:dyDescent="0.25">
      <c r="C20" s="6">
        <v>42461</v>
      </c>
      <c r="D20" s="4">
        <v>131961</v>
      </c>
      <c r="E20" s="5">
        <f>'Dados (4)'!E20</f>
        <v>0.61</v>
      </c>
      <c r="F20" s="5">
        <f>'Dados (4)'!F20</f>
        <v>3.7170000000000001</v>
      </c>
      <c r="G20" s="5">
        <f>'Dados (4)'!G20</f>
        <v>11.3</v>
      </c>
      <c r="I20" s="18">
        <f t="shared" si="0"/>
        <v>157132.98449683096</v>
      </c>
      <c r="J20" s="16">
        <f t="shared" si="1"/>
        <v>-0.19075321115201427</v>
      </c>
      <c r="L20" s="48"/>
      <c r="M20" s="42"/>
      <c r="N20" s="42"/>
      <c r="O20" s="42"/>
      <c r="P20" s="42"/>
      <c r="Q20" s="42"/>
      <c r="R20" s="42"/>
      <c r="S20" s="42"/>
      <c r="T20" s="42"/>
      <c r="U20" s="42"/>
      <c r="V20" s="49"/>
    </row>
    <row r="21" spans="3:22" x14ac:dyDescent="0.25">
      <c r="C21" s="6">
        <v>42491</v>
      </c>
      <c r="D21" s="4">
        <v>137429</v>
      </c>
      <c r="E21" s="5">
        <f>'Dados (4)'!E21</f>
        <v>0.78</v>
      </c>
      <c r="F21" s="5">
        <f>'Dados (4)'!F21</f>
        <v>3.6739999999999999</v>
      </c>
      <c r="G21" s="5">
        <f>'Dados (4)'!G21</f>
        <v>11.6</v>
      </c>
      <c r="I21" s="18">
        <f t="shared" si="0"/>
        <v>147764.16944846846</v>
      </c>
      <c r="J21" s="16">
        <f t="shared" si="1"/>
        <v>-7.5203701172739779E-2</v>
      </c>
      <c r="L21" s="48"/>
      <c r="M21" s="42"/>
      <c r="N21" s="42"/>
      <c r="O21" s="42"/>
      <c r="P21" s="42"/>
      <c r="Q21" s="42"/>
      <c r="R21" s="42"/>
      <c r="S21" s="42"/>
      <c r="T21" s="42"/>
      <c r="U21" s="42"/>
      <c r="V21" s="49"/>
    </row>
    <row r="22" spans="3:22" x14ac:dyDescent="0.25">
      <c r="C22" s="6">
        <v>42522</v>
      </c>
      <c r="D22" s="4">
        <v>139567</v>
      </c>
      <c r="E22" s="5">
        <f>'Dados (4)'!E22</f>
        <v>0.35</v>
      </c>
      <c r="F22" s="5">
        <f>'Dados (4)'!F22</f>
        <v>3.6459999999999999</v>
      </c>
      <c r="G22" s="5">
        <f>'Dados (4)'!G22</f>
        <v>11.8</v>
      </c>
      <c r="I22" s="18">
        <f t="shared" si="0"/>
        <v>153184.3091199779</v>
      </c>
      <c r="J22" s="16">
        <f t="shared" si="1"/>
        <v>-9.7568258399033381E-2</v>
      </c>
      <c r="L22" s="48"/>
      <c r="M22" s="42"/>
      <c r="N22" s="42"/>
      <c r="O22" s="42"/>
      <c r="P22" s="42"/>
      <c r="Q22" s="42"/>
      <c r="R22" s="42"/>
      <c r="S22" s="42"/>
      <c r="T22" s="42"/>
      <c r="U22" s="42"/>
      <c r="V22" s="49"/>
    </row>
    <row r="23" spans="3:22" x14ac:dyDescent="0.25">
      <c r="C23" s="6">
        <v>42552</v>
      </c>
      <c r="D23" s="4">
        <v>146578</v>
      </c>
      <c r="E23" s="5">
        <f>'Dados (4)'!E23</f>
        <v>0.52</v>
      </c>
      <c r="F23" s="5">
        <f>'Dados (4)'!F23</f>
        <v>3.6379999999999999</v>
      </c>
      <c r="G23" s="5">
        <f>'Dados (4)'!G23</f>
        <v>11.8</v>
      </c>
      <c r="I23" s="18">
        <f t="shared" si="0"/>
        <v>149247.40019151024</v>
      </c>
      <c r="J23" s="16">
        <f t="shared" si="1"/>
        <v>-1.8211465509900826E-2</v>
      </c>
      <c r="L23" s="48"/>
      <c r="M23" s="42"/>
      <c r="N23" s="42"/>
      <c r="O23" s="42"/>
      <c r="P23" s="42"/>
      <c r="Q23" s="42"/>
      <c r="R23" s="42"/>
      <c r="S23" s="42"/>
      <c r="T23" s="42"/>
      <c r="U23" s="42"/>
      <c r="V23" s="49"/>
    </row>
    <row r="24" spans="3:22" x14ac:dyDescent="0.25">
      <c r="C24" s="6">
        <v>42583</v>
      </c>
      <c r="D24" s="4">
        <v>148967</v>
      </c>
      <c r="E24" s="5">
        <f>'Dados (4)'!E24</f>
        <v>0.44</v>
      </c>
      <c r="F24" s="5">
        <f>'Dados (4)'!F24</f>
        <v>3.6509999999999998</v>
      </c>
      <c r="G24" s="5">
        <f>'Dados (4)'!G24</f>
        <v>11.8</v>
      </c>
      <c r="I24" s="18">
        <f t="shared" si="0"/>
        <v>151440.01890497535</v>
      </c>
      <c r="J24" s="16">
        <f t="shared" si="1"/>
        <v>-1.6601119073186288E-2</v>
      </c>
      <c r="L24" s="48"/>
      <c r="M24" s="42"/>
      <c r="N24" s="42"/>
      <c r="O24" s="42"/>
      <c r="P24" s="42"/>
      <c r="Q24" s="42"/>
      <c r="R24" s="42"/>
      <c r="S24" s="42"/>
      <c r="T24" s="42"/>
      <c r="U24" s="42"/>
      <c r="V24" s="49"/>
    </row>
    <row r="25" spans="3:22" x14ac:dyDescent="0.25">
      <c r="C25" s="6">
        <v>42614</v>
      </c>
      <c r="D25" s="4">
        <v>130998</v>
      </c>
      <c r="E25" s="5">
        <f>'Dados (4)'!E25</f>
        <v>0.08</v>
      </c>
      <c r="F25" s="5">
        <f>'Dados (4)'!F25</f>
        <v>3.6480000000000001</v>
      </c>
      <c r="G25" s="5">
        <f>'Dados (4)'!G25</f>
        <v>11.8</v>
      </c>
      <c r="I25" s="18">
        <f t="shared" si="0"/>
        <v>159042.9580702073</v>
      </c>
      <c r="J25" s="16">
        <f t="shared" si="1"/>
        <v>-0.21408691789345857</v>
      </c>
      <c r="L25" s="48"/>
      <c r="M25" s="42"/>
      <c r="N25" s="42"/>
      <c r="O25" s="42"/>
      <c r="P25" s="42"/>
      <c r="Q25" s="42"/>
      <c r="R25" s="42"/>
      <c r="S25" s="42"/>
      <c r="T25" s="42"/>
      <c r="U25" s="42"/>
      <c r="V25" s="49"/>
    </row>
    <row r="26" spans="3:22" x14ac:dyDescent="0.25">
      <c r="C26" s="6">
        <v>42644</v>
      </c>
      <c r="D26" s="4">
        <v>132352</v>
      </c>
      <c r="E26" s="5">
        <f>'Dados (4)'!E26</f>
        <v>0.26</v>
      </c>
      <c r="F26" s="5">
        <f>'Dados (4)'!F26</f>
        <v>3.6619999999999999</v>
      </c>
      <c r="G26" s="5">
        <f>'Dados (4)'!G26</f>
        <v>12</v>
      </c>
      <c r="I26" s="18">
        <f t="shared" si="0"/>
        <v>152939.26024709953</v>
      </c>
      <c r="J26" s="16">
        <f t="shared" si="1"/>
        <v>-0.15554929466195855</v>
      </c>
      <c r="L26" s="48"/>
      <c r="M26" s="42"/>
      <c r="N26" s="42"/>
      <c r="O26" s="42"/>
      <c r="P26" s="42"/>
      <c r="Q26" s="42"/>
      <c r="R26" s="42"/>
      <c r="S26" s="42"/>
      <c r="T26" s="42"/>
      <c r="U26" s="42"/>
      <c r="V26" s="49"/>
    </row>
    <row r="27" spans="3:22" x14ac:dyDescent="0.25">
      <c r="C27" s="6">
        <v>42675</v>
      </c>
      <c r="D27" s="4">
        <v>148686</v>
      </c>
      <c r="E27" s="5">
        <f>'Dados (4)'!E27</f>
        <v>0.18</v>
      </c>
      <c r="F27" s="5">
        <f>'Dados (4)'!F27</f>
        <v>3.6709999999999998</v>
      </c>
      <c r="G27" s="5">
        <f>'Dados (4)'!G27</f>
        <v>12.6</v>
      </c>
      <c r="I27" s="18">
        <f t="shared" si="0"/>
        <v>146697.55896457715</v>
      </c>
      <c r="J27" s="16">
        <f t="shared" si="1"/>
        <v>1.3373424770474984E-2</v>
      </c>
      <c r="L27" s="48"/>
      <c r="M27" s="42"/>
      <c r="N27" s="42"/>
      <c r="O27" s="42"/>
      <c r="P27" s="42"/>
      <c r="Q27" s="42"/>
      <c r="R27" s="42"/>
      <c r="S27" s="42"/>
      <c r="T27" s="42"/>
      <c r="U27" s="42"/>
      <c r="V27" s="49"/>
    </row>
    <row r="28" spans="3:22" x14ac:dyDescent="0.25">
      <c r="C28" s="6">
        <v>42705</v>
      </c>
      <c r="D28" s="4">
        <v>169990</v>
      </c>
      <c r="E28" s="5">
        <f>'Dados (4)'!E28</f>
        <v>0.3</v>
      </c>
      <c r="F28" s="5">
        <f>'Dados (4)'!F28</f>
        <v>3.734</v>
      </c>
      <c r="G28" s="5">
        <f>'Dados (4)'!G28</f>
        <v>13.2</v>
      </c>
      <c r="I28" s="18">
        <f t="shared" si="0"/>
        <v>138158.41815731468</v>
      </c>
      <c r="J28" s="16">
        <f t="shared" si="1"/>
        <v>0.18725561411074365</v>
      </c>
      <c r="L28" s="48"/>
      <c r="M28" s="42"/>
      <c r="N28" s="42"/>
      <c r="O28" s="42"/>
      <c r="P28" s="42"/>
      <c r="Q28" s="42"/>
      <c r="R28" s="42"/>
      <c r="S28" s="42"/>
      <c r="T28" s="42"/>
      <c r="U28" s="42"/>
      <c r="V28" s="49"/>
    </row>
    <row r="29" spans="3:22" x14ac:dyDescent="0.25">
      <c r="C29" s="6">
        <v>42736</v>
      </c>
      <c r="D29" s="7">
        <v>121378</v>
      </c>
      <c r="E29" s="8">
        <f>'Dados (4)'!E29</f>
        <v>0.38</v>
      </c>
      <c r="F29" s="8">
        <f>'Dados (4)'!F29</f>
        <v>3.7679999999999998</v>
      </c>
      <c r="G29" s="8">
        <f>'Dados (4)'!G29</f>
        <v>13.7</v>
      </c>
      <c r="I29" s="19">
        <f t="shared" si="0"/>
        <v>130789.99403716371</v>
      </c>
      <c r="J29" s="16">
        <f t="shared" si="1"/>
        <v>-7.7542833439039338E-2</v>
      </c>
      <c r="L29" s="48"/>
      <c r="M29" s="42"/>
      <c r="N29" s="42"/>
      <c r="O29" s="42"/>
      <c r="P29" s="42"/>
      <c r="Q29" s="42"/>
      <c r="R29" s="42"/>
      <c r="S29" s="42"/>
      <c r="T29" s="42"/>
      <c r="U29" s="42"/>
      <c r="V29" s="49"/>
    </row>
    <row r="30" spans="3:22" x14ac:dyDescent="0.25">
      <c r="C30" s="6">
        <v>42767</v>
      </c>
      <c r="D30" s="7">
        <v>112374</v>
      </c>
      <c r="E30" s="8">
        <f>'Dados (4)'!E30</f>
        <v>0.33</v>
      </c>
      <c r="F30" s="8">
        <f>'Dados (4)'!F30</f>
        <v>3.7549999999999999</v>
      </c>
      <c r="G30" s="8">
        <f>'Dados (4)'!G30</f>
        <v>13.6</v>
      </c>
      <c r="I30" s="19">
        <f t="shared" si="0"/>
        <v>132763.93883625625</v>
      </c>
      <c r="J30" s="16">
        <f t="shared" si="1"/>
        <v>-0.18144712154285014</v>
      </c>
      <c r="L30" s="48"/>
      <c r="M30" s="42"/>
      <c r="N30" s="42"/>
      <c r="O30" s="42"/>
      <c r="P30" s="42"/>
      <c r="Q30" s="42"/>
      <c r="R30" s="42"/>
      <c r="S30" s="42"/>
      <c r="T30" s="42"/>
      <c r="U30" s="42"/>
      <c r="V30" s="49"/>
    </row>
    <row r="31" spans="3:22" x14ac:dyDescent="0.25">
      <c r="C31" s="6">
        <v>42795</v>
      </c>
      <c r="D31" s="7">
        <v>158055</v>
      </c>
      <c r="E31" s="8">
        <f>'Dados (4)'!E31</f>
        <v>0.25</v>
      </c>
      <c r="F31" s="8">
        <f>'Dados (4)'!F31</f>
        <v>3.6869999999999998</v>
      </c>
      <c r="G31" s="8">
        <f>'Dados (4)'!G31</f>
        <v>13.3</v>
      </c>
      <c r="I31" s="19">
        <f t="shared" si="0"/>
        <v>136118.44699869107</v>
      </c>
      <c r="J31" s="16">
        <f t="shared" si="1"/>
        <v>0.13879062985232316</v>
      </c>
      <c r="L31" s="50"/>
      <c r="M31" s="51"/>
      <c r="N31" s="51"/>
      <c r="O31" s="51"/>
      <c r="P31" s="51"/>
      <c r="Q31" s="51"/>
      <c r="R31" s="51"/>
      <c r="S31" s="51"/>
      <c r="T31" s="51"/>
      <c r="U31" s="51"/>
      <c r="V31" s="52"/>
    </row>
    <row r="32" spans="3:22" x14ac:dyDescent="0.25">
      <c r="C32" s="6">
        <v>42826</v>
      </c>
      <c r="D32" s="7">
        <v>131499</v>
      </c>
      <c r="E32" s="8">
        <f>'Dados (4)'!E32</f>
        <v>0.14000000000000001</v>
      </c>
      <c r="F32" s="8">
        <f>'Dados (4)'!F32</f>
        <v>3.6349999999999998</v>
      </c>
      <c r="G32" s="8">
        <f>'Dados (4)'!G32</f>
        <v>13</v>
      </c>
      <c r="I32" s="19">
        <f t="shared" si="0"/>
        <v>140704.70386371017</v>
      </c>
      <c r="J32" s="16">
        <f t="shared" si="1"/>
        <v>-7.0005884939886798E-2</v>
      </c>
    </row>
    <row r="33" spans="3:10" x14ac:dyDescent="0.25">
      <c r="C33" s="6">
        <v>42856</v>
      </c>
      <c r="D33" s="7">
        <v>163284</v>
      </c>
      <c r="E33" s="8">
        <f>'Dados (4)'!E33</f>
        <v>0.31</v>
      </c>
      <c r="F33" s="8">
        <f>'Dados (4)'!F33</f>
        <v>3.617</v>
      </c>
      <c r="G33" s="8">
        <f>'Dados (4)'!G33</f>
        <v>12.8</v>
      </c>
      <c r="I33" s="19">
        <f t="shared" si="0"/>
        <v>139162.04939709045</v>
      </c>
      <c r="J33" s="16">
        <f t="shared" si="1"/>
        <v>0.14773003235411641</v>
      </c>
    </row>
    <row r="34" spans="3:10" x14ac:dyDescent="0.25">
      <c r="C34" s="6">
        <v>42887</v>
      </c>
      <c r="D34" s="7">
        <v>161030</v>
      </c>
      <c r="E34" s="8">
        <f>'Dados (4)'!E34</f>
        <v>-0.23</v>
      </c>
      <c r="F34" s="8">
        <f>'Dados (4)'!F34</f>
        <v>3.548</v>
      </c>
      <c r="G34" s="8">
        <f>'Dados (4)'!G34</f>
        <v>12.6</v>
      </c>
      <c r="I34" s="19">
        <f t="shared" si="0"/>
        <v>150954.54098122235</v>
      </c>
      <c r="J34" s="16">
        <f t="shared" si="1"/>
        <v>6.2568832011287601E-2</v>
      </c>
    </row>
    <row r="35" spans="3:10" x14ac:dyDescent="0.25">
      <c r="C35" s="6">
        <v>42917</v>
      </c>
      <c r="D35" s="7">
        <v>151677</v>
      </c>
      <c r="E35" s="8">
        <f>'Dados (4)'!E35</f>
        <v>0.24</v>
      </c>
      <c r="F35" s="8">
        <f>'Dados (4)'!F35</f>
        <v>3.5529999999999999</v>
      </c>
      <c r="G35" s="8">
        <f>'Dados (4)'!G35</f>
        <v>12.4</v>
      </c>
      <c r="I35" s="19">
        <f t="shared" si="0"/>
        <v>143830.71889202975</v>
      </c>
      <c r="J35" s="16">
        <f t="shared" si="1"/>
        <v>5.1730197116044319E-2</v>
      </c>
    </row>
    <row r="36" spans="3:10" x14ac:dyDescent="0.25">
      <c r="C36" s="6">
        <v>42948</v>
      </c>
      <c r="D36" s="7">
        <v>180882</v>
      </c>
      <c r="E36" s="8">
        <f>'Dados (4)'!E36</f>
        <v>0.19</v>
      </c>
      <c r="F36" s="8">
        <f>'Dados (4)'!F36</f>
        <v>3.7810000000000001</v>
      </c>
      <c r="G36" s="8">
        <f>'Dados (4)'!G36</f>
        <v>12.2</v>
      </c>
      <c r="I36" s="19">
        <f t="shared" si="0"/>
        <v>156057.17110349104</v>
      </c>
      <c r="J36" s="16">
        <f t="shared" si="1"/>
        <v>0.13724322429268232</v>
      </c>
    </row>
    <row r="37" spans="3:10" x14ac:dyDescent="0.25">
      <c r="C37" s="6">
        <v>42979</v>
      </c>
      <c r="D37" s="7">
        <v>167997</v>
      </c>
      <c r="E37" s="8">
        <f>'Dados (4)'!E37</f>
        <v>0.16</v>
      </c>
      <c r="F37" s="8">
        <f>'Dados (4)'!F37</f>
        <v>3.8809999999999998</v>
      </c>
      <c r="G37" s="8">
        <f>'Dados (4)'!G37</f>
        <v>12</v>
      </c>
      <c r="I37" s="19">
        <f t="shared" si="0"/>
        <v>163143.36019091433</v>
      </c>
      <c r="J37" s="16">
        <f t="shared" si="1"/>
        <v>2.8891229064124113E-2</v>
      </c>
    </row>
    <row r="38" spans="3:10" x14ac:dyDescent="0.25">
      <c r="C38" s="6">
        <v>43009</v>
      </c>
      <c r="D38" s="7">
        <v>166822</v>
      </c>
      <c r="E38" s="8">
        <f>'Dados (4)'!E38</f>
        <v>0.42</v>
      </c>
      <c r="F38" s="8">
        <f>'Dados (4)'!F38</f>
        <v>3.895</v>
      </c>
      <c r="G38" s="8">
        <f>'Dados (4)'!G38</f>
        <v>11.8</v>
      </c>
      <c r="I38" s="19">
        <f t="shared" si="0"/>
        <v>160850.29869993843</v>
      </c>
      <c r="J38" s="16">
        <f t="shared" si="1"/>
        <v>3.5796845140698252E-2</v>
      </c>
    </row>
    <row r="39" spans="3:10" x14ac:dyDescent="0.25">
      <c r="C39" s="6">
        <v>43040</v>
      </c>
      <c r="D39" s="7">
        <v>168886</v>
      </c>
      <c r="E39" s="8">
        <f>'Dados (4)'!E39</f>
        <v>0.28000000000000003</v>
      </c>
      <c r="F39" s="8">
        <f>'Dados (4)'!F39</f>
        <v>4.0039999999999996</v>
      </c>
      <c r="G39" s="8">
        <f>'Dados (4)'!G39</f>
        <v>12.2</v>
      </c>
      <c r="I39" s="19">
        <f t="shared" si="0"/>
        <v>162337.56739074434</v>
      </c>
      <c r="J39" s="16">
        <f t="shared" si="1"/>
        <v>3.8774277377968902E-2</v>
      </c>
    </row>
    <row r="40" spans="3:10" x14ac:dyDescent="0.25">
      <c r="C40" s="6">
        <v>43070</v>
      </c>
      <c r="D40" s="7">
        <v>171986</v>
      </c>
      <c r="E40" s="8">
        <f>'Dados (4)'!E40</f>
        <v>0.44</v>
      </c>
      <c r="F40" s="8">
        <f>'Dados (4)'!F40</f>
        <v>4.085</v>
      </c>
      <c r="G40" s="8">
        <f>'Dados (4)'!G40</f>
        <v>12.6</v>
      </c>
      <c r="I40" s="19">
        <f t="shared" si="0"/>
        <v>156366.33354331204</v>
      </c>
      <c r="J40" s="16">
        <f t="shared" si="1"/>
        <v>9.0819406560347704E-2</v>
      </c>
    </row>
    <row r="41" spans="3:10" x14ac:dyDescent="0.25">
      <c r="C41" s="6">
        <v>43101</v>
      </c>
      <c r="D41" s="7">
        <v>149041</v>
      </c>
      <c r="E41" s="8">
        <f>'Dados (4)'!E41</f>
        <v>0.28999999999999998</v>
      </c>
      <c r="F41" s="8">
        <f>'Dados (4)'!F41</f>
        <v>4.1890000000000001</v>
      </c>
      <c r="G41" s="8">
        <f>'Dados (4)'!G41</f>
        <v>13.1</v>
      </c>
      <c r="I41" s="19">
        <f t="shared" si="0"/>
        <v>156502.63041307108</v>
      </c>
      <c r="J41" s="16">
        <f t="shared" si="1"/>
        <v>-5.0064280386410864E-2</v>
      </c>
    </row>
    <row r="42" spans="3:10" x14ac:dyDescent="0.25">
      <c r="C42" s="6">
        <v>43132</v>
      </c>
      <c r="D42" s="7">
        <v>129782</v>
      </c>
      <c r="E42" s="8">
        <f>'Dados (4)'!E42</f>
        <v>0.32</v>
      </c>
      <c r="F42" s="8">
        <f>'Dados (4)'!F42</f>
        <v>4.2080000000000002</v>
      </c>
      <c r="G42" s="8">
        <f>'Dados (4)'!G42</f>
        <v>12.9</v>
      </c>
      <c r="I42" s="19">
        <f t="shared" si="0"/>
        <v>159321.60815674538</v>
      </c>
      <c r="J42" s="16">
        <f t="shared" si="1"/>
        <v>-0.22760943857195426</v>
      </c>
    </row>
    <row r="43" spans="3:10" x14ac:dyDescent="0.25">
      <c r="C43" s="6">
        <v>43160</v>
      </c>
      <c r="D43" s="7">
        <v>172842</v>
      </c>
      <c r="E43" s="8">
        <f>'Dados (4)'!E43</f>
        <v>0.09</v>
      </c>
      <c r="F43" s="8">
        <f>'Dados (4)'!F43</f>
        <v>4.1989999999999998</v>
      </c>
      <c r="G43" s="8">
        <f>'Dados (4)'!G43</f>
        <v>12.7</v>
      </c>
      <c r="I43" s="19">
        <f t="shared" si="0"/>
        <v>166680.65989907359</v>
      </c>
      <c r="J43" s="16">
        <f t="shared" si="1"/>
        <v>3.5647239102338579E-2</v>
      </c>
    </row>
    <row r="44" spans="3:10" x14ac:dyDescent="0.25">
      <c r="C44" s="6">
        <v>43191</v>
      </c>
      <c r="D44" s="7">
        <v>178803</v>
      </c>
      <c r="E44" s="8">
        <f>'Dados (4)'!E44</f>
        <v>0.22</v>
      </c>
      <c r="F44" s="8">
        <f>'Dados (4)'!F44</f>
        <v>4.2149999999999999</v>
      </c>
      <c r="G44" s="8">
        <f>'Dados (4)'!G44</f>
        <v>12.4</v>
      </c>
      <c r="I44" s="19">
        <f t="shared" si="0"/>
        <v>168627.78289774034</v>
      </c>
      <c r="J44" s="16">
        <f t="shared" si="1"/>
        <v>5.6907418232689966E-2</v>
      </c>
    </row>
    <row r="45" spans="3:10" x14ac:dyDescent="0.25">
      <c r="C45" s="6">
        <v>43221</v>
      </c>
      <c r="D45" s="7">
        <v>164410</v>
      </c>
      <c r="E45" s="8">
        <f>'Dados (4)'!E45</f>
        <v>0.4</v>
      </c>
      <c r="F45" s="8">
        <f>'Dados (4)'!F45</f>
        <v>4.3140000000000001</v>
      </c>
      <c r="G45" s="8">
        <f>'Dados (4)'!G45</f>
        <v>12.3</v>
      </c>
      <c r="I45" s="19">
        <f t="shared" si="0"/>
        <v>169796.51562165035</v>
      </c>
      <c r="J45" s="16">
        <f t="shared" si="1"/>
        <v>-3.2762700697344105E-2</v>
      </c>
    </row>
    <row r="46" spans="3:10" x14ac:dyDescent="0.25">
      <c r="C46" s="6">
        <v>43252</v>
      </c>
      <c r="D46" s="7">
        <v>163497</v>
      </c>
      <c r="E46" s="8">
        <f>'Dados (4)'!E46</f>
        <v>1.26</v>
      </c>
      <c r="F46" s="8">
        <f>'Dados (4)'!F46</f>
        <v>4.5519999999999996</v>
      </c>
      <c r="G46" s="8">
        <f>'Dados (4)'!G46</f>
        <v>12.1</v>
      </c>
      <c r="I46" s="19">
        <f t="shared" si="0"/>
        <v>162893.38584608637</v>
      </c>
      <c r="J46" s="16">
        <f t="shared" si="1"/>
        <v>3.691897428782398E-3</v>
      </c>
    </row>
    <row r="47" spans="3:10" x14ac:dyDescent="0.25">
      <c r="C47" s="6">
        <v>43282</v>
      </c>
      <c r="D47" s="7">
        <v>176047</v>
      </c>
      <c r="E47" s="8">
        <f>'Dados (4)'!E47</f>
        <v>0.33</v>
      </c>
      <c r="F47" s="8">
        <f>'Dados (4)'!F47</f>
        <v>4.492</v>
      </c>
      <c r="G47" s="8">
        <f>'Dados (4)'!G47</f>
        <v>11.9</v>
      </c>
      <c r="I47" s="19">
        <f t="shared" si="0"/>
        <v>183373.32334386455</v>
      </c>
      <c r="J47" s="16">
        <f t="shared" si="1"/>
        <v>-4.1615723891145873E-2</v>
      </c>
    </row>
    <row r="48" spans="3:10" x14ac:dyDescent="0.25">
      <c r="C48" s="6">
        <v>43313</v>
      </c>
      <c r="D48" s="7">
        <v>203899</v>
      </c>
      <c r="E48" s="8">
        <f>'Dados (4)'!E48</f>
        <v>-0.09</v>
      </c>
      <c r="F48" s="8">
        <f>'Dados (4)'!F48</f>
        <v>4.4470000000000001</v>
      </c>
      <c r="G48" s="8">
        <f>'Dados (4)'!G48</f>
        <v>11.7</v>
      </c>
      <c r="I48" s="19">
        <f t="shared" si="0"/>
        <v>193478.14310939566</v>
      </c>
      <c r="J48" s="16">
        <f t="shared" si="1"/>
        <v>5.1107935255221171E-2</v>
      </c>
    </row>
    <row r="49" spans="3:10" x14ac:dyDescent="0.25">
      <c r="C49" s="6">
        <v>43344</v>
      </c>
      <c r="D49" s="7">
        <v>173173</v>
      </c>
      <c r="E49" s="8">
        <f>'Dados (4)'!E49</f>
        <v>0.48</v>
      </c>
      <c r="F49" s="8">
        <f>'Dados (4)'!F49</f>
        <v>4.625</v>
      </c>
      <c r="G49" s="8">
        <f>'Dados (4)'!G49</f>
        <v>11.6</v>
      </c>
      <c r="I49" s="19">
        <f t="shared" si="0"/>
        <v>189198.7529113956</v>
      </c>
      <c r="J49" s="16">
        <f t="shared" si="1"/>
        <v>-9.2541868024435647E-2</v>
      </c>
    </row>
    <row r="50" spans="3:10" x14ac:dyDescent="0.25">
      <c r="C50" s="6">
        <v>43374</v>
      </c>
      <c r="D50" s="7">
        <v>208801</v>
      </c>
      <c r="E50" s="8">
        <f>'Dados (4)'!E50</f>
        <v>0.45</v>
      </c>
      <c r="F50" s="8">
        <f>'Dados (4)'!F50</f>
        <v>4.7169999999999996</v>
      </c>
      <c r="G50" s="8">
        <f>'Dados (4)'!G50</f>
        <v>11.6</v>
      </c>
      <c r="I50" s="19">
        <f t="shared" si="0"/>
        <v>193228.09874320668</v>
      </c>
      <c r="J50" s="16">
        <f t="shared" si="1"/>
        <v>7.4582503229358665E-2</v>
      </c>
    </row>
    <row r="51" spans="3:10" x14ac:dyDescent="0.25">
      <c r="C51" s="6">
        <v>43405</v>
      </c>
      <c r="D51" s="7">
        <v>192135</v>
      </c>
      <c r="E51" s="8">
        <f>'Dados (4)'!E51</f>
        <v>-0.21</v>
      </c>
      <c r="F51" s="8">
        <f>'Dados (4)'!F51</f>
        <v>4.59</v>
      </c>
      <c r="G51" s="8">
        <f>'Dados (4)'!G51</f>
        <v>12</v>
      </c>
      <c r="I51" s="19">
        <f t="shared" si="0"/>
        <v>197169.6274936781</v>
      </c>
      <c r="J51" s="16">
        <f t="shared" si="1"/>
        <v>-2.6203593794353441E-2</v>
      </c>
    </row>
    <row r="52" spans="3:10" x14ac:dyDescent="0.25">
      <c r="C52" s="6">
        <v>43435</v>
      </c>
      <c r="D52" s="7">
        <v>189407</v>
      </c>
      <c r="E52" s="8">
        <f>'Dados (4)'!E52</f>
        <v>0.15</v>
      </c>
      <c r="F52" s="8">
        <f>'Dados (4)'!F52</f>
        <v>4.3650000000000002</v>
      </c>
      <c r="G52" s="8">
        <f>'Dados (4)'!G52</f>
        <v>12.4</v>
      </c>
      <c r="I52" s="19">
        <f t="shared" si="0"/>
        <v>175649.17824622066</v>
      </c>
      <c r="J52" s="16">
        <f t="shared" si="1"/>
        <v>7.2636289861406023E-2</v>
      </c>
    </row>
    <row r="53" spans="3:10" x14ac:dyDescent="0.25">
      <c r="C53" s="6">
        <v>43466</v>
      </c>
      <c r="D53" s="7">
        <v>163796</v>
      </c>
      <c r="E53" s="8">
        <f>'Dados (4)'!E53</f>
        <v>0.32</v>
      </c>
      <c r="F53" s="8">
        <f>'Dados (4)'!F53</f>
        <v>4.2679999999999998</v>
      </c>
      <c r="G53" s="8">
        <f>'Dados (4)'!G53</f>
        <v>12.7</v>
      </c>
      <c r="I53" s="19">
        <f t="shared" si="0"/>
        <v>164292.59681656538</v>
      </c>
      <c r="J53" s="16">
        <f t="shared" si="1"/>
        <v>-3.0318006335037229E-3</v>
      </c>
    </row>
    <row r="54" spans="3:10" x14ac:dyDescent="0.25">
      <c r="C54" s="6">
        <v>43497</v>
      </c>
      <c r="D54" s="7">
        <v>162537</v>
      </c>
      <c r="E54" s="8">
        <f>'Dados (4)'!E54</f>
        <v>0.43</v>
      </c>
      <c r="F54" s="8">
        <f>'Dados (4)'!F54</f>
        <v>4.1900000000000004</v>
      </c>
      <c r="G54" s="8">
        <f>'Dados (4)'!G54</f>
        <v>12.5</v>
      </c>
      <c r="I54" s="19">
        <f t="shared" si="0"/>
        <v>161826.87480920809</v>
      </c>
      <c r="J54" s="16">
        <f t="shared" si="1"/>
        <v>4.369006384957963E-3</v>
      </c>
    </row>
    <row r="55" spans="3:10" x14ac:dyDescent="0.25">
      <c r="C55" s="6">
        <v>43525</v>
      </c>
      <c r="D55" s="7">
        <v>170483</v>
      </c>
      <c r="E55" s="8">
        <f>'Dados (4)'!E55</f>
        <v>0.75</v>
      </c>
      <c r="F55" s="8">
        <f>'Dados (4)'!F55</f>
        <v>4.3049999999999997</v>
      </c>
      <c r="G55" s="8">
        <f>'Dados (4)'!G55</f>
        <v>12.3</v>
      </c>
      <c r="I55" s="19">
        <f t="shared" si="0"/>
        <v>161966.11088921063</v>
      </c>
      <c r="J55" s="16">
        <f t="shared" si="1"/>
        <v>4.9957409893006233E-2</v>
      </c>
    </row>
    <row r="56" spans="3:10" x14ac:dyDescent="0.25">
      <c r="C56" s="6">
        <v>43556</v>
      </c>
      <c r="D56" s="7">
        <v>189097</v>
      </c>
      <c r="E56" s="8">
        <f>'Dados (4)'!E56</f>
        <v>0.56999999999999995</v>
      </c>
      <c r="F56" s="8">
        <f>'Dados (4)'!F56</f>
        <v>4.4370000000000003</v>
      </c>
      <c r="G56" s="8">
        <f>'Dados (4)'!G56</f>
        <v>12</v>
      </c>
      <c r="I56" s="19">
        <f t="shared" si="0"/>
        <v>174825.31971315356</v>
      </c>
      <c r="J56" s="16">
        <f t="shared" si="1"/>
        <v>7.5472801191168837E-2</v>
      </c>
    </row>
    <row r="57" spans="3:10" x14ac:dyDescent="0.25">
      <c r="C57" s="6">
        <v>43586</v>
      </c>
      <c r="D57" s="7">
        <v>198779</v>
      </c>
      <c r="E57" s="8">
        <f>'Dados (4)'!E57</f>
        <v>0.13</v>
      </c>
      <c r="F57" s="8">
        <f>'Dados (4)'!F57</f>
        <v>4.5519999999999996</v>
      </c>
      <c r="G57" s="8">
        <f>'Dados (4)'!G57</f>
        <v>11.8</v>
      </c>
      <c r="I57" s="19">
        <f t="shared" si="0"/>
        <v>191248.33823608121</v>
      </c>
      <c r="J57" s="16">
        <f t="shared" si="1"/>
        <v>3.7884594267597604E-2</v>
      </c>
    </row>
    <row r="58" spans="3:10" x14ac:dyDescent="0.25">
      <c r="C58" s="6">
        <v>43617</v>
      </c>
      <c r="D58" s="7">
        <v>181291</v>
      </c>
      <c r="E58" s="8">
        <f>'Dados (4)'!E58</f>
        <v>0.01</v>
      </c>
      <c r="F58" s="8">
        <f>'Dados (4)'!F58</f>
        <v>4.468</v>
      </c>
      <c r="G58" s="8">
        <f>'Dados (4)'!G58</f>
        <v>11.8</v>
      </c>
      <c r="I58" s="19">
        <f t="shared" si="0"/>
        <v>190727.3807421345</v>
      </c>
      <c r="J58" s="16">
        <f t="shared" si="1"/>
        <v>-5.2051016002639283E-2</v>
      </c>
    </row>
    <row r="59" spans="3:10" x14ac:dyDescent="0.25">
      <c r="C59" s="6">
        <v>43647</v>
      </c>
      <c r="D59" s="7">
        <v>195854</v>
      </c>
      <c r="E59" s="8">
        <f>'Dados (4)'!E59</f>
        <v>0.19</v>
      </c>
      <c r="F59" s="8">
        <f>'Dados (4)'!F59</f>
        <v>4.351</v>
      </c>
      <c r="G59" s="8">
        <f>'Dados (4)'!G59</f>
        <v>12</v>
      </c>
      <c r="I59" s="19">
        <f t="shared" si="0"/>
        <v>179801.50891996469</v>
      </c>
      <c r="J59" s="16">
        <f t="shared" si="1"/>
        <v>8.1961517661295225E-2</v>
      </c>
    </row>
    <row r="60" spans="3:10" x14ac:dyDescent="0.25">
      <c r="C60" s="6">
        <v>43678</v>
      </c>
      <c r="D60" s="7">
        <v>195927</v>
      </c>
      <c r="E60" s="8">
        <f>'Dados (4)'!E60</f>
        <v>0.11</v>
      </c>
      <c r="F60" s="8">
        <f>'Dados (4)'!F60</f>
        <v>4.3159999999999998</v>
      </c>
      <c r="G60" s="8">
        <f>'Dados (4)'!G60</f>
        <v>11.8</v>
      </c>
      <c r="I60" s="19">
        <f t="shared" si="0"/>
        <v>182989.58353066441</v>
      </c>
      <c r="J60" s="16">
        <f t="shared" si="1"/>
        <v>6.6031820368482097E-2</v>
      </c>
    </row>
    <row r="61" spans="3:10" x14ac:dyDescent="0.25">
      <c r="C61" s="9">
        <v>43709</v>
      </c>
      <c r="D61" s="10">
        <v>187816</v>
      </c>
      <c r="E61" s="13">
        <f>'Dados (4)'!E61</f>
        <v>-0.04</v>
      </c>
      <c r="F61" s="13">
        <f>'Dados (4)'!F61</f>
        <v>4.3259999999999996</v>
      </c>
      <c r="G61" s="13">
        <f>'Dados (4)'!G61</f>
        <v>11.9</v>
      </c>
      <c r="I61" s="20">
        <f t="shared" si="0"/>
        <v>185190.41317197742</v>
      </c>
      <c r="J61" s="17">
        <f t="shared" si="1"/>
        <v>1.3979569514964596E-2</v>
      </c>
    </row>
  </sheetData>
  <phoneticPr fontId="11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Dados</vt:lpstr>
      <vt:lpstr>Modelo 1</vt:lpstr>
      <vt:lpstr>Dados (2)</vt:lpstr>
      <vt:lpstr>Modelo 2</vt:lpstr>
      <vt:lpstr>Dados (3)</vt:lpstr>
      <vt:lpstr>Modelo 3</vt:lpstr>
      <vt:lpstr>Dados (4)</vt:lpstr>
      <vt:lpstr>Modelo 4</vt:lpstr>
      <vt:lpstr>Previsão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2019-10-22T16:11:16Z</dcterms:created>
  <dcterms:modified xsi:type="dcterms:W3CDTF">2019-10-22T21:22:16Z</dcterms:modified>
</cp:coreProperties>
</file>