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B513B2D8-199F-41BF-A48B-07FC4B45C231}" xr6:coauthVersionLast="45" xr6:coauthVersionMax="45" xr10:uidLastSave="{00000000-0000-0000-0000-000000000000}"/>
  <bookViews>
    <workbookView xWindow="-120" yWindow="-120" windowWidth="20730" windowHeight="11160" tabRatio="831" xr2:uid="{1F74F286-8743-4412-BE90-FD28B10660CC}"/>
  </bookViews>
  <sheets>
    <sheet name="Capa" sheetId="3" r:id="rId1"/>
    <sheet name="Média Móvel Dupla" sheetId="4" r:id="rId2"/>
    <sheet name="Holt" sheetId="5" r:id="rId3"/>
  </sheets>
  <externalReferences>
    <externalReference r:id="rId4"/>
  </externalReferences>
  <definedNames>
    <definedName name="solver_adj" localSheetId="2" hidden="1">Holt!$L$13:$L$14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Holt!$L$13</definedName>
    <definedName name="solver_lhs2" localSheetId="2" hidden="1">Holt!$L$13</definedName>
    <definedName name="solver_lhs3" localSheetId="2" hidden="1">Holt!$L$14</definedName>
    <definedName name="solver_lhs4" localSheetId="2" hidden="1">Holt!$L$14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Holt!$L$4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1</definedName>
    <definedName name="solver_rhs2" localSheetId="2" hidden="1">0</definedName>
    <definedName name="solver_rhs3" localSheetId="2" hidden="1">1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G28" i="5"/>
  <c r="L9" i="5"/>
  <c r="L10" i="5"/>
  <c r="L8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H28" i="5"/>
  <c r="I28" i="5"/>
  <c r="L5" i="5"/>
  <c r="L4" i="5"/>
  <c r="I6" i="5"/>
  <c r="H6" i="5"/>
  <c r="G6" i="5"/>
  <c r="E28" i="5"/>
  <c r="F28" i="5"/>
  <c r="E5" i="5"/>
  <c r="K9" i="4"/>
  <c r="K5" i="4"/>
  <c r="K4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11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8" i="4"/>
  <c r="K10" i="4"/>
  <c r="K8" i="4"/>
</calcChain>
</file>

<file path=xl/sharedStrings.xml><?xml version="1.0" encoding="utf-8"?>
<sst xmlns="http://schemas.openxmlformats.org/spreadsheetml/2006/main" count="34" uniqueCount="23">
  <si>
    <t>4.</t>
  </si>
  <si>
    <t>Modelo de Previsão com Média Móvel Dupla</t>
  </si>
  <si>
    <t>Alternativa ao método de médias móveis simples quando os valores apresentam tendência. Pois a MMS pode induzir a erros sistemáticos. O método de médias móveis duplas procura diminuir este efeito sistemático.</t>
  </si>
  <si>
    <t>Modelo de Previsão por Alisamento Exponencial Duplo de Holt</t>
  </si>
  <si>
    <t xml:space="preserve">Quando uma determinada série apresenta aleatoriedade e uma tendência linear de crescimento (ou decrescimento), o modelo de suavização exponencial dupla de Holt pode ser usado de maneira satisfatória para a previsão, caso os outros componentes da série possam ser desprezados. </t>
  </si>
  <si>
    <t>5.</t>
  </si>
  <si>
    <t>Meses</t>
  </si>
  <si>
    <t>Vendas</t>
  </si>
  <si>
    <t>Média (Erro ABS) =</t>
  </si>
  <si>
    <t>Média (Erro^2) =</t>
  </si>
  <si>
    <t>Previsão</t>
  </si>
  <si>
    <t>Realizado =</t>
  </si>
  <si>
    <t>Estimado =</t>
  </si>
  <si>
    <t>Variação =</t>
  </si>
  <si>
    <t>MMS</t>
  </si>
  <si>
    <t>Previsto</t>
  </si>
  <si>
    <t>erro absoluto</t>
  </si>
  <si>
    <t>erro quadrático</t>
  </si>
  <si>
    <t>Base</t>
  </si>
  <si>
    <t>Tendência</t>
  </si>
  <si>
    <t>alfa =</t>
  </si>
  <si>
    <t>beta =</t>
  </si>
  <si>
    <t>Constantes de suavização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</si>
</sst>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>
      <alignment readingOrder="1"/>
      <protection locked="0"/>
    </xf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6" borderId="4" xfId="5" applyBorder="1" applyAlignment="1">
      <alignment horizontal="right"/>
    </xf>
    <xf numFmtId="0" fontId="7" fillId="8" borderId="4" xfId="4" applyFill="1" applyBorder="1"/>
    <xf numFmtId="0" fontId="6" fillId="6" borderId="5" xfId="5" applyBorder="1" applyAlignment="1">
      <alignment horizontal="right"/>
    </xf>
    <xf numFmtId="0" fontId="6" fillId="6" borderId="0" xfId="5" applyAlignment="1">
      <alignment horizontal="right"/>
    </xf>
    <xf numFmtId="0" fontId="6" fillId="9" borderId="6" xfId="5" applyFill="1" applyBorder="1" applyAlignment="1">
      <alignment horizontal="right"/>
    </xf>
    <xf numFmtId="164" fontId="6" fillId="9" borderId="6" xfId="3" applyNumberFormat="1" applyFill="1" applyBorder="1"/>
    <xf numFmtId="3" fontId="0" fillId="3" borderId="0" xfId="0" applyNumberFormat="1" applyFill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6" fillId="7" borderId="4" xfId="6" applyNumberFormat="1" applyBorder="1"/>
    <xf numFmtId="3" fontId="6" fillId="6" borderId="5" xfId="5" applyNumberFormat="1" applyBorder="1"/>
    <xf numFmtId="3" fontId="6" fillId="6" borderId="0" xfId="5" applyNumberFormat="1"/>
    <xf numFmtId="165" fontId="6" fillId="6" borderId="5" xfId="5" applyNumberFormat="1" applyBorder="1"/>
    <xf numFmtId="165" fontId="6" fillId="6" borderId="0" xfId="5" applyNumberFormat="1"/>
    <xf numFmtId="4" fontId="0" fillId="3" borderId="0" xfId="0" applyNumberFormat="1" applyFill="1" applyAlignment="1">
      <alignment horizontal="center"/>
    </xf>
    <xf numFmtId="4" fontId="0" fillId="3" borderId="0" xfId="0" applyNumberFormat="1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7">
    <cellStyle name="_DateRange" xfId="2" xr:uid="{F4733491-A161-4BEF-B652-75B641C66DA8}"/>
    <cellStyle name="40% - Ênfase6" xfId="5" builtinId="51"/>
    <cellStyle name="60% - Ênfase6" xfId="6" builtinId="52"/>
    <cellStyle name="Ênfase6" xfId="4" builtinId="49"/>
    <cellStyle name="Normal" xfId="0" builtinId="0"/>
    <cellStyle name="Normal 2" xfId="1" xr:uid="{8D21E08E-CEB5-4D65-906F-946E19A7F3A1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Roupas de Inverno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'Média Móvel Dupla'!$D$4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'Média Móvel Dupla'!$C$5:$C$28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 Dupla'!$D$5:$D$28</c:f>
              <c:numCache>
                <c:formatCode>#,##0</c:formatCode>
                <c:ptCount val="24"/>
                <c:pt idx="0">
                  <c:v>684</c:v>
                </c:pt>
                <c:pt idx="1">
                  <c:v>590</c:v>
                </c:pt>
                <c:pt idx="2">
                  <c:v>750</c:v>
                </c:pt>
                <c:pt idx="3">
                  <c:v>880</c:v>
                </c:pt>
                <c:pt idx="4">
                  <c:v>885</c:v>
                </c:pt>
                <c:pt idx="5">
                  <c:v>788</c:v>
                </c:pt>
                <c:pt idx="6">
                  <c:v>1004</c:v>
                </c:pt>
                <c:pt idx="7">
                  <c:v>1111</c:v>
                </c:pt>
                <c:pt idx="8">
                  <c:v>1160</c:v>
                </c:pt>
                <c:pt idx="9">
                  <c:v>1044</c:v>
                </c:pt>
                <c:pt idx="10">
                  <c:v>1500</c:v>
                </c:pt>
                <c:pt idx="11">
                  <c:v>1610</c:v>
                </c:pt>
                <c:pt idx="12">
                  <c:v>1250</c:v>
                </c:pt>
                <c:pt idx="13">
                  <c:v>1730</c:v>
                </c:pt>
                <c:pt idx="14">
                  <c:v>1990</c:v>
                </c:pt>
                <c:pt idx="15">
                  <c:v>2030</c:v>
                </c:pt>
                <c:pt idx="16">
                  <c:v>2100</c:v>
                </c:pt>
                <c:pt idx="17">
                  <c:v>1760</c:v>
                </c:pt>
                <c:pt idx="18">
                  <c:v>2300</c:v>
                </c:pt>
                <c:pt idx="19">
                  <c:v>2620</c:v>
                </c:pt>
                <c:pt idx="20">
                  <c:v>2566</c:v>
                </c:pt>
                <c:pt idx="21">
                  <c:v>2710</c:v>
                </c:pt>
                <c:pt idx="22">
                  <c:v>2800</c:v>
                </c:pt>
                <c:pt idx="23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8-45F7-8DE2-6B65DBAA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10015"/>
        <c:axId val="1563399583"/>
      </c:scatterChart>
      <c:valAx>
        <c:axId val="14114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399583"/>
        <c:crosses val="autoZero"/>
        <c:crossBetween val="midCat"/>
      </c:valAx>
      <c:valAx>
        <c:axId val="1563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4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'Média Móvel Dupla'!$C$8:$C$28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'Média Móvel Dupla'!$D$8:$D$28</c:f>
              <c:numCache>
                <c:formatCode>#,##0</c:formatCode>
                <c:ptCount val="21"/>
                <c:pt idx="0">
                  <c:v>880</c:v>
                </c:pt>
                <c:pt idx="1">
                  <c:v>885</c:v>
                </c:pt>
                <c:pt idx="2">
                  <c:v>788</c:v>
                </c:pt>
                <c:pt idx="3">
                  <c:v>1004</c:v>
                </c:pt>
                <c:pt idx="4">
                  <c:v>1111</c:v>
                </c:pt>
                <c:pt idx="5">
                  <c:v>1160</c:v>
                </c:pt>
                <c:pt idx="6">
                  <c:v>1044</c:v>
                </c:pt>
                <c:pt idx="7">
                  <c:v>1500</c:v>
                </c:pt>
                <c:pt idx="8">
                  <c:v>1610</c:v>
                </c:pt>
                <c:pt idx="9">
                  <c:v>1250</c:v>
                </c:pt>
                <c:pt idx="10">
                  <c:v>1730</c:v>
                </c:pt>
                <c:pt idx="11">
                  <c:v>1990</c:v>
                </c:pt>
                <c:pt idx="12">
                  <c:v>2030</c:v>
                </c:pt>
                <c:pt idx="13">
                  <c:v>2100</c:v>
                </c:pt>
                <c:pt idx="14">
                  <c:v>1760</c:v>
                </c:pt>
                <c:pt idx="15">
                  <c:v>2300</c:v>
                </c:pt>
                <c:pt idx="16">
                  <c:v>2620</c:v>
                </c:pt>
                <c:pt idx="17">
                  <c:v>2566</c:v>
                </c:pt>
                <c:pt idx="18">
                  <c:v>2710</c:v>
                </c:pt>
                <c:pt idx="19">
                  <c:v>2800</c:v>
                </c:pt>
                <c:pt idx="20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2-43C8-9115-E2BF4E9795D5}"/>
            </c:ext>
          </c:extLst>
        </c:ser>
        <c:ser>
          <c:idx val="1"/>
          <c:order val="1"/>
          <c:tx>
            <c:strRef>
              <c:f>[1]MMS!$E$4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'Média Móvel Dupla'!$C$8:$C$28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'Média Móvel Dupla'!$F$8:$F$28</c:f>
              <c:numCache>
                <c:formatCode>#,##0</c:formatCode>
                <c:ptCount val="21"/>
                <c:pt idx="3">
                  <c:v>751</c:v>
                </c:pt>
                <c:pt idx="4">
                  <c:v>809.77777777777783</c:v>
                </c:pt>
                <c:pt idx="5">
                  <c:v>860.55555555555566</c:v>
                </c:pt>
                <c:pt idx="6">
                  <c:v>903.66666666666663</c:v>
                </c:pt>
                <c:pt idx="7">
                  <c:v>983.88888888888903</c:v>
                </c:pt>
                <c:pt idx="8">
                  <c:v>1054.7777777777778</c:v>
                </c:pt>
                <c:pt idx="9">
                  <c:v>1143.7777777777781</c:v>
                </c:pt>
                <c:pt idx="10">
                  <c:v>1241.4444444444446</c:v>
                </c:pt>
                <c:pt idx="11">
                  <c:v>1357.5555555555557</c:v>
                </c:pt>
                <c:pt idx="12">
                  <c:v>1456</c:v>
                </c:pt>
                <c:pt idx="13">
                  <c:v>1546.6666666666667</c:v>
                </c:pt>
                <c:pt idx="14">
                  <c:v>1701.1111111111113</c:v>
                </c:pt>
                <c:pt idx="15">
                  <c:v>1871.1111111111113</c:v>
                </c:pt>
                <c:pt idx="16">
                  <c:v>1973.3333333333333</c:v>
                </c:pt>
                <c:pt idx="17">
                  <c:v>2018.8888888888887</c:v>
                </c:pt>
                <c:pt idx="18">
                  <c:v>2081.1111111111113</c:v>
                </c:pt>
                <c:pt idx="19">
                  <c:v>2258.4444444444448</c:v>
                </c:pt>
                <c:pt idx="20">
                  <c:v>2451.3333333333335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2-43C8-9115-E2BF4E97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catAx>
        <c:axId val="1335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Algn val="ctr"/>
        <c:lblOffset val="100"/>
        <c:noMultiLvlLbl val="0"/>
      </c:catAx>
      <c:valAx>
        <c:axId val="17606638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Roupas de Inverno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Holt!$D$4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Holt!$C$5:$C$28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Holt!$D$5:$D$28</c:f>
              <c:numCache>
                <c:formatCode>#,##0</c:formatCode>
                <c:ptCount val="24"/>
                <c:pt idx="0">
                  <c:v>684</c:v>
                </c:pt>
                <c:pt idx="1">
                  <c:v>590</c:v>
                </c:pt>
                <c:pt idx="2">
                  <c:v>750</c:v>
                </c:pt>
                <c:pt idx="3">
                  <c:v>880</c:v>
                </c:pt>
                <c:pt idx="4">
                  <c:v>885</c:v>
                </c:pt>
                <c:pt idx="5">
                  <c:v>788</c:v>
                </c:pt>
                <c:pt idx="6">
                  <c:v>1004</c:v>
                </c:pt>
                <c:pt idx="7">
                  <c:v>1111</c:v>
                </c:pt>
                <c:pt idx="8">
                  <c:v>1160</c:v>
                </c:pt>
                <c:pt idx="9">
                  <c:v>1044</c:v>
                </c:pt>
                <c:pt idx="10">
                  <c:v>1500</c:v>
                </c:pt>
                <c:pt idx="11">
                  <c:v>1610</c:v>
                </c:pt>
                <c:pt idx="12">
                  <c:v>1250</c:v>
                </c:pt>
                <c:pt idx="13">
                  <c:v>1730</c:v>
                </c:pt>
                <c:pt idx="14">
                  <c:v>1990</c:v>
                </c:pt>
                <c:pt idx="15">
                  <c:v>2030</c:v>
                </c:pt>
                <c:pt idx="16">
                  <c:v>2100</c:v>
                </c:pt>
                <c:pt idx="17">
                  <c:v>1760</c:v>
                </c:pt>
                <c:pt idx="18">
                  <c:v>2300</c:v>
                </c:pt>
                <c:pt idx="19">
                  <c:v>2620</c:v>
                </c:pt>
                <c:pt idx="20">
                  <c:v>2566</c:v>
                </c:pt>
                <c:pt idx="21">
                  <c:v>2710</c:v>
                </c:pt>
                <c:pt idx="22">
                  <c:v>2800</c:v>
                </c:pt>
                <c:pt idx="23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3-442F-BF37-23986D95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10015"/>
        <c:axId val="1563399583"/>
      </c:scatterChart>
      <c:valAx>
        <c:axId val="14114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399583"/>
        <c:crosses val="autoZero"/>
        <c:crossBetween val="midCat"/>
      </c:valAx>
      <c:valAx>
        <c:axId val="1563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4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Holt!$C$6:$C$28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Holt!$D$6:$D$28</c:f>
              <c:numCache>
                <c:formatCode>#,##0</c:formatCode>
                <c:ptCount val="23"/>
                <c:pt idx="0">
                  <c:v>590</c:v>
                </c:pt>
                <c:pt idx="1">
                  <c:v>750</c:v>
                </c:pt>
                <c:pt idx="2">
                  <c:v>880</c:v>
                </c:pt>
                <c:pt idx="3">
                  <c:v>885</c:v>
                </c:pt>
                <c:pt idx="4">
                  <c:v>788</c:v>
                </c:pt>
                <c:pt idx="5">
                  <c:v>1004</c:v>
                </c:pt>
                <c:pt idx="6">
                  <c:v>1111</c:v>
                </c:pt>
                <c:pt idx="7">
                  <c:v>1160</c:v>
                </c:pt>
                <c:pt idx="8">
                  <c:v>1044</c:v>
                </c:pt>
                <c:pt idx="9">
                  <c:v>1500</c:v>
                </c:pt>
                <c:pt idx="10">
                  <c:v>1610</c:v>
                </c:pt>
                <c:pt idx="11">
                  <c:v>1250</c:v>
                </c:pt>
                <c:pt idx="12">
                  <c:v>1730</c:v>
                </c:pt>
                <c:pt idx="13">
                  <c:v>1990</c:v>
                </c:pt>
                <c:pt idx="14">
                  <c:v>2030</c:v>
                </c:pt>
                <c:pt idx="15">
                  <c:v>2100</c:v>
                </c:pt>
                <c:pt idx="16">
                  <c:v>1760</c:v>
                </c:pt>
                <c:pt idx="17">
                  <c:v>2300</c:v>
                </c:pt>
                <c:pt idx="18">
                  <c:v>2620</c:v>
                </c:pt>
                <c:pt idx="19">
                  <c:v>2566</c:v>
                </c:pt>
                <c:pt idx="20">
                  <c:v>2710</c:v>
                </c:pt>
                <c:pt idx="21">
                  <c:v>2800</c:v>
                </c:pt>
                <c:pt idx="22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7-406C-93C8-6BCF45FFF431}"/>
            </c:ext>
          </c:extLst>
        </c:ser>
        <c:ser>
          <c:idx val="1"/>
          <c:order val="1"/>
          <c:tx>
            <c:strRef>
              <c:f>[1]MMS!$E$4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Holt!$C$6:$C$28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Holt!$G$6:$G$28</c:f>
              <c:numCache>
                <c:formatCode>#,##0.00</c:formatCode>
                <c:ptCount val="23"/>
                <c:pt idx="0">
                  <c:v>684</c:v>
                </c:pt>
                <c:pt idx="1">
                  <c:v>660.23662840125621</c:v>
                </c:pt>
                <c:pt idx="2">
                  <c:v>671.04728680674691</c:v>
                </c:pt>
                <c:pt idx="3">
                  <c:v>723.33540045211487</c:v>
                </c:pt>
                <c:pt idx="4">
                  <c:v>790.08080631375958</c:v>
                </c:pt>
                <c:pt idx="5">
                  <c:v>835.86562759701985</c:v>
                </c:pt>
                <c:pt idx="6">
                  <c:v>924.41814097350368</c:v>
                </c:pt>
                <c:pt idx="7">
                  <c:v>1038.8865507825863</c:v>
                </c:pt>
                <c:pt idx="8">
                  <c:v>1160.3885443634076</c:v>
                </c:pt>
                <c:pt idx="9">
                  <c:v>1237.1584509312072</c:v>
                </c:pt>
                <c:pt idx="10">
                  <c:v>1395.0867991679797</c:v>
                </c:pt>
                <c:pt idx="11">
                  <c:v>1574.1221851897649</c:v>
                </c:pt>
                <c:pt idx="12">
                  <c:v>1644.053666355331</c:v>
                </c:pt>
                <c:pt idx="13">
                  <c:v>1776.6818776164127</c:v>
                </c:pt>
                <c:pt idx="14">
                  <c:v>1952.3736046112556</c:v>
                </c:pt>
                <c:pt idx="15">
                  <c:v>2120.7258206914175</c:v>
                </c:pt>
                <c:pt idx="16">
                  <c:v>2274.0264642340694</c:v>
                </c:pt>
                <c:pt idx="17">
                  <c:v>2300.0000419065827</c:v>
                </c:pt>
                <c:pt idx="18">
                  <c:v>2390.9470232466447</c:v>
                </c:pt>
                <c:pt idx="19">
                  <c:v>2539.799020547443</c:v>
                </c:pt>
                <c:pt idx="20">
                  <c:v>2666.3221679523685</c:v>
                </c:pt>
                <c:pt idx="21">
                  <c:v>2800.5753233156379</c:v>
                </c:pt>
                <c:pt idx="22">
                  <c:v>2929.1621180562829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7-406C-93C8-6BCF45FF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catAx>
        <c:axId val="1335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Algn val="ctr"/>
        <c:lblOffset val="100"/>
        <c:noMultiLvlLbl val="0"/>
      </c:catAx>
      <c:valAx>
        <c:axId val="176066385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para Modelos com Tendência e Nenhuma Sazonalidade</a:t>
          </a:r>
        </a:p>
      </xdr:txBody>
    </xdr:sp>
    <xdr:clientData/>
  </xdr:oneCellAnchor>
  <xdr:twoCellAnchor editAs="oneCell">
    <xdr:from>
      <xdr:col>8</xdr:col>
      <xdr:colOff>228600</xdr:colOff>
      <xdr:row>10</xdr:row>
      <xdr:rowOff>123825</xdr:rowOff>
    </xdr:from>
    <xdr:to>
      <xdr:col>14</xdr:col>
      <xdr:colOff>482743</xdr:colOff>
      <xdr:row>25</xdr:row>
      <xdr:rowOff>79106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EB35079-8784-48F4-B598-CBBE470B9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5" y="226695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419100</xdr:colOff>
      <xdr:row>1</xdr:row>
      <xdr:rowOff>19050</xdr:rowOff>
    </xdr:from>
    <xdr:ext cx="9134474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2057400" y="123825"/>
          <a:ext cx="9134474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Exemplo de Média Móvel Dupla para Vendas de Roupas de Inverno</a:t>
          </a:r>
        </a:p>
      </xdr:txBody>
    </xdr:sp>
    <xdr:clientData/>
  </xdr:oneCellAnchor>
  <xdr:twoCellAnchor>
    <xdr:from>
      <xdr:col>11</xdr:col>
      <xdr:colOff>285750</xdr:colOff>
      <xdr:row>3</xdr:row>
      <xdr:rowOff>80962</xdr:rowOff>
    </xdr:from>
    <xdr:to>
      <xdr:col>18</xdr:col>
      <xdr:colOff>590550</xdr:colOff>
      <xdr:row>17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A777E4-92CF-43CC-8C60-47282FD8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18</xdr:row>
      <xdr:rowOff>133350</xdr:rowOff>
    </xdr:from>
    <xdr:to>
      <xdr:col>19</xdr:col>
      <xdr:colOff>0</xdr:colOff>
      <xdr:row>33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69F8C4-8788-4774-BE04-5CA2606A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599622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478CF7-14FE-4304-8A32-4A4B2597F0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400050</xdr:colOff>
      <xdr:row>1</xdr:row>
      <xdr:rowOff>19050</xdr:rowOff>
    </xdr:from>
    <xdr:ext cx="94011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36C5B3-B9F2-41D6-9A17-3E435141730F}"/>
            </a:ext>
          </a:extLst>
        </xdr:cNvPr>
        <xdr:cNvSpPr/>
      </xdr:nvSpPr>
      <xdr:spPr>
        <a:xfrm>
          <a:off x="2038350" y="123825"/>
          <a:ext cx="94011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Exemplo de Holt para Vendas de Roupas de Inverno</a:t>
          </a:r>
        </a:p>
      </xdr:txBody>
    </xdr:sp>
    <xdr:clientData/>
  </xdr:oneCellAnchor>
  <xdr:twoCellAnchor>
    <xdr:from>
      <xdr:col>12</xdr:col>
      <xdr:colOff>285750</xdr:colOff>
      <xdr:row>3</xdr:row>
      <xdr:rowOff>80962</xdr:rowOff>
    </xdr:from>
    <xdr:to>
      <xdr:col>19</xdr:col>
      <xdr:colOff>590550</xdr:colOff>
      <xdr:row>17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217101-1F11-40F8-A85C-76A9166E6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18</xdr:row>
      <xdr:rowOff>133350</xdr:rowOff>
    </xdr:from>
    <xdr:to>
      <xdr:col>20</xdr:col>
      <xdr:colOff>0</xdr:colOff>
      <xdr:row>33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D95A93-1C02-4DEB-8DC4-BFDB7FDC4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_A-Time_Series_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s"/>
      <sheetName val="MMS"/>
      <sheetName val="WMA"/>
      <sheetName val="Suavização Exponencial"/>
    </sheetNames>
    <sheetDataSet>
      <sheetData sheetId="0"/>
      <sheetData sheetId="1">
        <row r="4">
          <cell r="E4" t="str">
            <v>Previsto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tabSelected="1" zoomScaleNormal="100" workbookViewId="0">
      <selection activeCell="E17" sqref="E17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0</v>
      </c>
      <c r="D4" s="4" t="s">
        <v>1</v>
      </c>
      <c r="E4" s="2"/>
    </row>
    <row r="5" spans="2:16" ht="15.75" customHeight="1" x14ac:dyDescent="0.25">
      <c r="E5" s="28" t="s">
        <v>2</v>
      </c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2:16" ht="15.75" customHeight="1" x14ac:dyDescent="0.25"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2:16" ht="10.5" customHeight="1" x14ac:dyDescent="0.25"/>
    <row r="8" spans="2:16" ht="15.75" x14ac:dyDescent="0.25">
      <c r="C8" s="3" t="s">
        <v>5</v>
      </c>
      <c r="D8" s="4" t="s">
        <v>3</v>
      </c>
    </row>
    <row r="9" spans="2:16" x14ac:dyDescent="0.25">
      <c r="E9" s="29" t="s">
        <v>4</v>
      </c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2:16" x14ac:dyDescent="0.25"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S28"/>
  <sheetViews>
    <sheetView showGridLines="0" zoomScaleNormal="100" workbookViewId="0">
      <selection activeCell="J16" sqref="J16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7.5703125" bestFit="1" customWidth="1"/>
    <col min="5" max="5" width="5.7109375" bestFit="1" customWidth="1"/>
    <col min="6" max="7" width="14.140625" customWidth="1"/>
    <col min="8" max="8" width="14.7109375" bestFit="1" customWidth="1"/>
    <col min="9" max="9" width="3" customWidth="1"/>
    <col min="10" max="10" width="17.570312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7" t="s">
        <v>6</v>
      </c>
      <c r="D4" s="7" t="s">
        <v>7</v>
      </c>
      <c r="E4" s="7" t="s">
        <v>14</v>
      </c>
      <c r="F4" s="7" t="s">
        <v>15</v>
      </c>
      <c r="G4" s="7" t="s">
        <v>16</v>
      </c>
      <c r="H4" s="7" t="s">
        <v>17</v>
      </c>
      <c r="J4" s="8" t="s">
        <v>8</v>
      </c>
      <c r="K4" s="20">
        <f>AVERAGE(G11:G28)</f>
        <v>426.1419753086418</v>
      </c>
    </row>
    <row r="5" spans="2:19" x14ac:dyDescent="0.25">
      <c r="C5" s="5">
        <v>1</v>
      </c>
      <c r="D5" s="14">
        <v>684</v>
      </c>
      <c r="E5" s="14"/>
      <c r="F5" s="14"/>
      <c r="G5" s="17"/>
      <c r="H5" s="17"/>
      <c r="J5" s="8" t="s">
        <v>9</v>
      </c>
      <c r="K5" s="20">
        <f>AVERAGE(H11:H28)</f>
        <v>215388.70987654317</v>
      </c>
    </row>
    <row r="6" spans="2:19" x14ac:dyDescent="0.25">
      <c r="C6" s="5">
        <v>2</v>
      </c>
      <c r="D6" s="14">
        <v>590</v>
      </c>
      <c r="E6" s="14"/>
      <c r="F6" s="14"/>
      <c r="G6" s="17"/>
      <c r="H6" s="17"/>
    </row>
    <row r="7" spans="2:19" x14ac:dyDescent="0.25">
      <c r="C7" s="5">
        <v>3</v>
      </c>
      <c r="D7" s="14">
        <v>750</v>
      </c>
      <c r="E7" s="14"/>
      <c r="F7" s="14"/>
      <c r="G7" s="17"/>
      <c r="H7" s="17"/>
      <c r="J7" s="9" t="s">
        <v>10</v>
      </c>
      <c r="K7" s="9"/>
    </row>
    <row r="8" spans="2:19" x14ac:dyDescent="0.25">
      <c r="C8" s="5">
        <v>4</v>
      </c>
      <c r="D8" s="14">
        <v>880</v>
      </c>
      <c r="E8" s="14">
        <f>AVERAGE(D5:D7)</f>
        <v>674.66666666666663</v>
      </c>
      <c r="F8" s="14"/>
      <c r="G8" s="17"/>
      <c r="H8" s="17"/>
      <c r="J8" s="10" t="s">
        <v>11</v>
      </c>
      <c r="K8" s="21">
        <f>D28</f>
        <v>2850</v>
      </c>
    </row>
    <row r="9" spans="2:19" x14ac:dyDescent="0.25">
      <c r="C9" s="5">
        <v>5</v>
      </c>
      <c r="D9" s="14">
        <v>885</v>
      </c>
      <c r="E9" s="14">
        <f t="shared" ref="E9:F28" si="0">AVERAGE(D6:D8)</f>
        <v>740</v>
      </c>
      <c r="F9" s="14"/>
      <c r="G9" s="17"/>
      <c r="H9" s="17"/>
      <c r="J9" s="11" t="s">
        <v>12</v>
      </c>
      <c r="K9" s="22">
        <f>F28</f>
        <v>2451.3333333333335</v>
      </c>
    </row>
    <row r="10" spans="2:19" x14ac:dyDescent="0.25">
      <c r="C10" s="5">
        <v>6</v>
      </c>
      <c r="D10" s="14">
        <v>788</v>
      </c>
      <c r="E10" s="14">
        <f t="shared" si="0"/>
        <v>838.33333333333337</v>
      </c>
      <c r="F10" s="14"/>
      <c r="G10" s="17"/>
      <c r="H10" s="17"/>
      <c r="J10" s="12" t="s">
        <v>13</v>
      </c>
      <c r="K10" s="13">
        <f>ABS(1-K9/K8)</f>
        <v>0.1398830409356725</v>
      </c>
    </row>
    <row r="11" spans="2:19" x14ac:dyDescent="0.25">
      <c r="C11" s="5">
        <v>7</v>
      </c>
      <c r="D11" s="14">
        <v>1004</v>
      </c>
      <c r="E11" s="14">
        <f t="shared" si="0"/>
        <v>851</v>
      </c>
      <c r="F11" s="14">
        <f>AVERAGE(E8:E10)</f>
        <v>751</v>
      </c>
      <c r="G11" s="17">
        <f>ABS(D11-F11)</f>
        <v>253</v>
      </c>
      <c r="H11" s="17">
        <f>G11^2</f>
        <v>64009</v>
      </c>
    </row>
    <row r="12" spans="2:19" x14ac:dyDescent="0.25">
      <c r="C12" s="5">
        <v>8</v>
      </c>
      <c r="D12" s="14">
        <v>1111</v>
      </c>
      <c r="E12" s="14">
        <f t="shared" si="0"/>
        <v>892.33333333333337</v>
      </c>
      <c r="F12" s="14">
        <f t="shared" si="0"/>
        <v>809.77777777777783</v>
      </c>
      <c r="G12" s="17">
        <f t="shared" ref="G12:G28" si="1">ABS(D12-F12)</f>
        <v>301.22222222222217</v>
      </c>
      <c r="H12" s="17">
        <f t="shared" ref="H12:H28" si="2">G12^2</f>
        <v>90734.827160493791</v>
      </c>
    </row>
    <row r="13" spans="2:19" x14ac:dyDescent="0.25">
      <c r="C13" s="5">
        <v>9</v>
      </c>
      <c r="D13" s="14">
        <v>1160</v>
      </c>
      <c r="E13" s="14">
        <f t="shared" si="0"/>
        <v>967.66666666666663</v>
      </c>
      <c r="F13" s="14">
        <f t="shared" si="0"/>
        <v>860.55555555555566</v>
      </c>
      <c r="G13" s="17">
        <f t="shared" si="1"/>
        <v>299.44444444444434</v>
      </c>
      <c r="H13" s="17">
        <f t="shared" si="2"/>
        <v>89666.975308641908</v>
      </c>
    </row>
    <row r="14" spans="2:19" x14ac:dyDescent="0.25">
      <c r="C14" s="5">
        <v>10</v>
      </c>
      <c r="D14" s="14">
        <v>1044</v>
      </c>
      <c r="E14" s="14">
        <f t="shared" si="0"/>
        <v>1091.6666666666667</v>
      </c>
      <c r="F14" s="14">
        <f t="shared" si="0"/>
        <v>903.66666666666663</v>
      </c>
      <c r="G14" s="17">
        <f t="shared" si="1"/>
        <v>140.33333333333337</v>
      </c>
      <c r="H14" s="17">
        <f t="shared" si="2"/>
        <v>19693.444444444456</v>
      </c>
    </row>
    <row r="15" spans="2:19" x14ac:dyDescent="0.25">
      <c r="C15" s="5">
        <v>11</v>
      </c>
      <c r="D15" s="14">
        <v>1500</v>
      </c>
      <c r="E15" s="14">
        <f t="shared" si="0"/>
        <v>1105</v>
      </c>
      <c r="F15" s="14">
        <f t="shared" si="0"/>
        <v>983.88888888888903</v>
      </c>
      <c r="G15" s="17">
        <f t="shared" si="1"/>
        <v>516.11111111111097</v>
      </c>
      <c r="H15" s="17">
        <f t="shared" si="2"/>
        <v>266370.67901234556</v>
      </c>
    </row>
    <row r="16" spans="2:19" x14ac:dyDescent="0.25">
      <c r="C16" s="5">
        <v>12</v>
      </c>
      <c r="D16" s="14">
        <v>1610</v>
      </c>
      <c r="E16" s="14">
        <f t="shared" si="0"/>
        <v>1234.6666666666667</v>
      </c>
      <c r="F16" s="14">
        <f t="shared" si="0"/>
        <v>1054.7777777777778</v>
      </c>
      <c r="G16" s="17">
        <f t="shared" si="1"/>
        <v>555.22222222222217</v>
      </c>
      <c r="H16" s="17">
        <f t="shared" si="2"/>
        <v>308271.71604938264</v>
      </c>
    </row>
    <row r="17" spans="3:8" x14ac:dyDescent="0.25">
      <c r="C17" s="5">
        <v>13</v>
      </c>
      <c r="D17" s="14">
        <v>1250</v>
      </c>
      <c r="E17" s="14">
        <f t="shared" si="0"/>
        <v>1384.6666666666667</v>
      </c>
      <c r="F17" s="14">
        <f t="shared" si="0"/>
        <v>1143.7777777777781</v>
      </c>
      <c r="G17" s="17">
        <f t="shared" si="1"/>
        <v>106.22222222222194</v>
      </c>
      <c r="H17" s="17">
        <f t="shared" si="2"/>
        <v>11283.160493827101</v>
      </c>
    </row>
    <row r="18" spans="3:8" x14ac:dyDescent="0.25">
      <c r="C18" s="5">
        <v>14</v>
      </c>
      <c r="D18" s="14">
        <v>1730</v>
      </c>
      <c r="E18" s="14">
        <f t="shared" si="0"/>
        <v>1453.3333333333333</v>
      </c>
      <c r="F18" s="14">
        <f t="shared" si="0"/>
        <v>1241.4444444444446</v>
      </c>
      <c r="G18" s="17">
        <f t="shared" si="1"/>
        <v>488.55555555555543</v>
      </c>
      <c r="H18" s="17">
        <f t="shared" si="2"/>
        <v>238686.53086419741</v>
      </c>
    </row>
    <row r="19" spans="3:8" x14ac:dyDescent="0.25">
      <c r="C19" s="5">
        <v>15</v>
      </c>
      <c r="D19" s="14">
        <v>1990</v>
      </c>
      <c r="E19" s="14">
        <f t="shared" si="0"/>
        <v>1530</v>
      </c>
      <c r="F19" s="14">
        <f t="shared" si="0"/>
        <v>1357.5555555555557</v>
      </c>
      <c r="G19" s="17">
        <f t="shared" si="1"/>
        <v>632.44444444444434</v>
      </c>
      <c r="H19" s="17">
        <f t="shared" si="2"/>
        <v>399985.97530864185</v>
      </c>
    </row>
    <row r="20" spans="3:8" x14ac:dyDescent="0.25">
      <c r="C20" s="5">
        <v>16</v>
      </c>
      <c r="D20" s="14">
        <v>2030</v>
      </c>
      <c r="E20" s="14">
        <f t="shared" si="0"/>
        <v>1656.6666666666667</v>
      </c>
      <c r="F20" s="14">
        <f t="shared" si="0"/>
        <v>1456</v>
      </c>
      <c r="G20" s="17">
        <f t="shared" si="1"/>
        <v>574</v>
      </c>
      <c r="H20" s="17">
        <f t="shared" si="2"/>
        <v>329476</v>
      </c>
    </row>
    <row r="21" spans="3:8" x14ac:dyDescent="0.25">
      <c r="C21" s="5">
        <v>17</v>
      </c>
      <c r="D21" s="14">
        <v>2100</v>
      </c>
      <c r="E21" s="14">
        <f t="shared" si="0"/>
        <v>1916.6666666666667</v>
      </c>
      <c r="F21" s="14">
        <f t="shared" si="0"/>
        <v>1546.6666666666667</v>
      </c>
      <c r="G21" s="17">
        <f t="shared" si="1"/>
        <v>553.33333333333326</v>
      </c>
      <c r="H21" s="17">
        <f t="shared" si="2"/>
        <v>306177.77777777769</v>
      </c>
    </row>
    <row r="22" spans="3:8" x14ac:dyDescent="0.25">
      <c r="C22" s="5">
        <v>18</v>
      </c>
      <c r="D22" s="14">
        <v>1760</v>
      </c>
      <c r="E22" s="14">
        <f t="shared" si="0"/>
        <v>2040</v>
      </c>
      <c r="F22" s="14">
        <f t="shared" si="0"/>
        <v>1701.1111111111113</v>
      </c>
      <c r="G22" s="17">
        <f t="shared" si="1"/>
        <v>58.888888888888687</v>
      </c>
      <c r="H22" s="17">
        <f t="shared" si="2"/>
        <v>3467.9012345678775</v>
      </c>
    </row>
    <row r="23" spans="3:8" x14ac:dyDescent="0.25">
      <c r="C23" s="5">
        <v>19</v>
      </c>
      <c r="D23" s="14">
        <v>2300</v>
      </c>
      <c r="E23" s="14">
        <f t="shared" si="0"/>
        <v>1963.3333333333333</v>
      </c>
      <c r="F23" s="14">
        <f t="shared" si="0"/>
        <v>1871.1111111111113</v>
      </c>
      <c r="G23" s="17">
        <f t="shared" si="1"/>
        <v>428.88888888888869</v>
      </c>
      <c r="H23" s="17">
        <f t="shared" si="2"/>
        <v>183945.6790123455</v>
      </c>
    </row>
    <row r="24" spans="3:8" x14ac:dyDescent="0.25">
      <c r="C24" s="5">
        <v>20</v>
      </c>
      <c r="D24" s="14">
        <v>2620</v>
      </c>
      <c r="E24" s="14">
        <f t="shared" si="0"/>
        <v>2053.3333333333335</v>
      </c>
      <c r="F24" s="14">
        <f t="shared" si="0"/>
        <v>1973.3333333333333</v>
      </c>
      <c r="G24" s="17">
        <f t="shared" si="1"/>
        <v>646.66666666666674</v>
      </c>
      <c r="H24" s="17">
        <f t="shared" si="2"/>
        <v>418177.77777777787</v>
      </c>
    </row>
    <row r="25" spans="3:8" x14ac:dyDescent="0.25">
      <c r="C25" s="5">
        <v>21</v>
      </c>
      <c r="D25" s="14">
        <v>2566</v>
      </c>
      <c r="E25" s="14">
        <f t="shared" si="0"/>
        <v>2226.6666666666665</v>
      </c>
      <c r="F25" s="14">
        <f t="shared" si="0"/>
        <v>2018.8888888888887</v>
      </c>
      <c r="G25" s="17">
        <f t="shared" si="1"/>
        <v>547.11111111111131</v>
      </c>
      <c r="H25" s="17">
        <f t="shared" si="2"/>
        <v>299330.56790123478</v>
      </c>
    </row>
    <row r="26" spans="3:8" x14ac:dyDescent="0.25">
      <c r="C26" s="5">
        <v>22</v>
      </c>
      <c r="D26" s="15">
        <v>2710</v>
      </c>
      <c r="E26" s="15">
        <f t="shared" si="0"/>
        <v>2495.3333333333335</v>
      </c>
      <c r="F26" s="15">
        <f t="shared" si="0"/>
        <v>2081.1111111111113</v>
      </c>
      <c r="G26" s="18">
        <f t="shared" si="1"/>
        <v>628.88888888888869</v>
      </c>
      <c r="H26" s="18">
        <f t="shared" si="2"/>
        <v>395501.234567901</v>
      </c>
    </row>
    <row r="27" spans="3:8" x14ac:dyDescent="0.25">
      <c r="C27" s="5">
        <v>23</v>
      </c>
      <c r="D27" s="15">
        <v>2800</v>
      </c>
      <c r="E27" s="15">
        <f t="shared" si="0"/>
        <v>2632</v>
      </c>
      <c r="F27" s="15">
        <f t="shared" si="0"/>
        <v>2258.4444444444448</v>
      </c>
      <c r="G27" s="18">
        <f t="shared" si="1"/>
        <v>541.5555555555552</v>
      </c>
      <c r="H27" s="18">
        <f t="shared" si="2"/>
        <v>293282.41975308605</v>
      </c>
    </row>
    <row r="28" spans="3:8" ht="15.75" thickBot="1" x14ac:dyDescent="0.3">
      <c r="C28" s="6">
        <v>24</v>
      </c>
      <c r="D28" s="16">
        <v>2850</v>
      </c>
      <c r="E28" s="16">
        <f t="shared" si="0"/>
        <v>2692</v>
      </c>
      <c r="F28" s="16">
        <f t="shared" si="0"/>
        <v>2451.3333333333335</v>
      </c>
      <c r="G28" s="19">
        <f t="shared" si="1"/>
        <v>398.66666666666652</v>
      </c>
      <c r="H28" s="19">
        <f t="shared" si="2"/>
        <v>158935.11111111098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8:E2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41FD-FF9E-4733-A1C0-BFB3903C0E86}">
  <dimension ref="B1:T28"/>
  <sheetViews>
    <sheetView showGridLines="0" zoomScaleNormal="100" workbookViewId="0">
      <selection activeCell="K16" sqref="K16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7.5703125" bestFit="1" customWidth="1"/>
    <col min="5" max="5" width="9.140625" bestFit="1" customWidth="1"/>
    <col min="6" max="6" width="10.140625" bestFit="1" customWidth="1"/>
    <col min="7" max="7" width="9.140625" bestFit="1" customWidth="1"/>
    <col min="8" max="8" width="12.85546875" bestFit="1" customWidth="1"/>
    <col min="9" max="9" width="14.7109375" bestFit="1" customWidth="1"/>
    <col min="10" max="10" width="3" customWidth="1"/>
    <col min="11" max="11" width="17.5703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0.5" customHeight="1" x14ac:dyDescent="0.25"/>
    <row r="4" spans="2:20" ht="15.75" thickBot="1" x14ac:dyDescent="0.3">
      <c r="C4" s="7" t="s">
        <v>6</v>
      </c>
      <c r="D4" s="7" t="s">
        <v>7</v>
      </c>
      <c r="E4" s="7" t="s">
        <v>18</v>
      </c>
      <c r="F4" s="7" t="s">
        <v>19</v>
      </c>
      <c r="G4" s="7" t="s">
        <v>15</v>
      </c>
      <c r="H4" s="7" t="s">
        <v>16</v>
      </c>
      <c r="I4" s="7" t="s">
        <v>17</v>
      </c>
      <c r="K4" s="8" t="s">
        <v>8</v>
      </c>
      <c r="L4" s="20">
        <f>AVERAGE(H6:H28)</f>
        <v>140.90735037517618</v>
      </c>
    </row>
    <row r="5" spans="2:20" x14ac:dyDescent="0.25">
      <c r="C5" s="5">
        <v>1</v>
      </c>
      <c r="D5" s="14">
        <v>684</v>
      </c>
      <c r="E5" s="14">
        <f>D5</f>
        <v>684</v>
      </c>
      <c r="F5" s="25">
        <v>0</v>
      </c>
      <c r="G5" s="14"/>
      <c r="H5" s="17"/>
      <c r="I5" s="17"/>
      <c r="K5" s="8" t="s">
        <v>9</v>
      </c>
      <c r="L5" s="20">
        <f>AVERAGE(I6:I28)</f>
        <v>34052.880151556914</v>
      </c>
    </row>
    <row r="6" spans="2:20" x14ac:dyDescent="0.25">
      <c r="C6" s="5">
        <v>2</v>
      </c>
      <c r="D6" s="14">
        <v>590</v>
      </c>
      <c r="E6" s="25">
        <f>$L$13*D6+(1-$L$13)*(E5+F5)</f>
        <v>672.11831420062811</v>
      </c>
      <c r="F6" s="25">
        <f>$L$14*(E6-E5)+(1-$L$14)*F5</f>
        <v>-11.881685799371894</v>
      </c>
      <c r="G6" s="25">
        <f>E5+F5</f>
        <v>684</v>
      </c>
      <c r="H6" s="17">
        <f>ABS(D6-G6)</f>
        <v>94</v>
      </c>
      <c r="I6" s="17">
        <f>H6^2</f>
        <v>8836</v>
      </c>
    </row>
    <row r="7" spans="2:20" x14ac:dyDescent="0.25">
      <c r="C7" s="5">
        <v>3</v>
      </c>
      <c r="D7" s="14">
        <v>750</v>
      </c>
      <c r="E7" s="25">
        <f t="shared" ref="E7:E28" si="0">$L$13*D7+(1-$L$13)*(E6+F6)</f>
        <v>671.58280050368751</v>
      </c>
      <c r="F7" s="25">
        <f t="shared" ref="F7:F28" si="1">$L$14*(E7-E6)+(1-$L$14)*F6</f>
        <v>-0.53551369694059758</v>
      </c>
      <c r="G7" s="25">
        <f t="shared" ref="G7:G28" si="2">E6+F6</f>
        <v>660.23662840125621</v>
      </c>
      <c r="H7" s="17">
        <f t="shared" ref="H7:H28" si="3">ABS(D7-G7)</f>
        <v>89.763371598743788</v>
      </c>
      <c r="I7" s="17">
        <f t="shared" ref="I7:I28" si="4">H7^2</f>
        <v>8057.4628807741628</v>
      </c>
      <c r="K7" s="9" t="s">
        <v>10</v>
      </c>
      <c r="L7" s="9"/>
    </row>
    <row r="8" spans="2:20" x14ac:dyDescent="0.25">
      <c r="C8" s="5">
        <v>4</v>
      </c>
      <c r="D8" s="14">
        <v>880</v>
      </c>
      <c r="E8" s="25">
        <f t="shared" si="0"/>
        <v>697.45910047790119</v>
      </c>
      <c r="F8" s="25">
        <f t="shared" si="1"/>
        <v>25.87629997421368</v>
      </c>
      <c r="G8" s="25">
        <f t="shared" si="2"/>
        <v>671.04728680674691</v>
      </c>
      <c r="H8" s="17">
        <f t="shared" si="3"/>
        <v>208.95271319325309</v>
      </c>
      <c r="I8" s="17">
        <f t="shared" si="4"/>
        <v>43661.236350821884</v>
      </c>
      <c r="K8" s="10" t="s">
        <v>11</v>
      </c>
      <c r="L8" s="21">
        <f>D28</f>
        <v>2850</v>
      </c>
    </row>
    <row r="9" spans="2:20" x14ac:dyDescent="0.25">
      <c r="C9" s="5">
        <v>5</v>
      </c>
      <c r="D9" s="14">
        <v>885</v>
      </c>
      <c r="E9" s="25">
        <f t="shared" si="0"/>
        <v>743.76995339583038</v>
      </c>
      <c r="F9" s="25">
        <f t="shared" si="1"/>
        <v>46.310852917929196</v>
      </c>
      <c r="G9" s="25">
        <f t="shared" si="2"/>
        <v>723.33540045211487</v>
      </c>
      <c r="H9" s="17">
        <f t="shared" si="3"/>
        <v>161.66459954788513</v>
      </c>
      <c r="I9" s="17">
        <f t="shared" si="4"/>
        <v>26135.44274697806</v>
      </c>
      <c r="K9" s="11" t="s">
        <v>12</v>
      </c>
      <c r="L9" s="22">
        <f>G28</f>
        <v>2929.1621180562829</v>
      </c>
    </row>
    <row r="10" spans="2:20" x14ac:dyDescent="0.25">
      <c r="C10" s="5">
        <v>6</v>
      </c>
      <c r="D10" s="14">
        <v>788</v>
      </c>
      <c r="E10" s="25">
        <f t="shared" si="0"/>
        <v>789.81779049642512</v>
      </c>
      <c r="F10" s="25">
        <f t="shared" si="1"/>
        <v>46.047837100594734</v>
      </c>
      <c r="G10" s="25">
        <f t="shared" si="2"/>
        <v>790.08080631375958</v>
      </c>
      <c r="H10" s="17">
        <f t="shared" si="3"/>
        <v>2.0808063137595809</v>
      </c>
      <c r="I10" s="17">
        <f t="shared" si="4"/>
        <v>4.3297549153817352</v>
      </c>
      <c r="K10" s="12" t="s">
        <v>13</v>
      </c>
      <c r="L10" s="13">
        <f>ABS(1-L9/L8)</f>
        <v>2.7776181774134434E-2</v>
      </c>
    </row>
    <row r="11" spans="2:20" x14ac:dyDescent="0.25">
      <c r="C11" s="5">
        <v>7</v>
      </c>
      <c r="D11" s="14">
        <v>1004</v>
      </c>
      <c r="E11" s="25">
        <f t="shared" si="0"/>
        <v>857.1179657349644</v>
      </c>
      <c r="F11" s="25">
        <f t="shared" si="1"/>
        <v>67.300175238539282</v>
      </c>
      <c r="G11" s="25">
        <f t="shared" si="2"/>
        <v>835.86562759701985</v>
      </c>
      <c r="H11" s="17">
        <f t="shared" si="3"/>
        <v>168.13437240298015</v>
      </c>
      <c r="I11" s="17">
        <f t="shared" si="4"/>
        <v>28269.167183344012</v>
      </c>
    </row>
    <row r="12" spans="2:20" x14ac:dyDescent="0.25">
      <c r="C12" s="5">
        <v>8</v>
      </c>
      <c r="D12" s="14">
        <v>1111</v>
      </c>
      <c r="E12" s="25">
        <f t="shared" si="0"/>
        <v>948.00225825877533</v>
      </c>
      <c r="F12" s="25">
        <f t="shared" si="1"/>
        <v>90.884292523810927</v>
      </c>
      <c r="G12" s="25">
        <f t="shared" si="2"/>
        <v>924.41814097350368</v>
      </c>
      <c r="H12" s="17">
        <f t="shared" si="3"/>
        <v>186.58185902649632</v>
      </c>
      <c r="I12" s="17">
        <f t="shared" si="4"/>
        <v>34812.790117783348</v>
      </c>
      <c r="K12" s="9" t="s">
        <v>22</v>
      </c>
      <c r="L12" s="9"/>
    </row>
    <row r="13" spans="2:20" x14ac:dyDescent="0.25">
      <c r="C13" s="5">
        <v>9</v>
      </c>
      <c r="D13" s="14">
        <v>1160</v>
      </c>
      <c r="E13" s="25">
        <f t="shared" si="0"/>
        <v>1054.1954013110915</v>
      </c>
      <c r="F13" s="25">
        <f t="shared" si="1"/>
        <v>106.19314305231615</v>
      </c>
      <c r="G13" s="25">
        <f t="shared" si="2"/>
        <v>1038.8865507825863</v>
      </c>
      <c r="H13" s="17">
        <f t="shared" si="3"/>
        <v>121.11344921741374</v>
      </c>
      <c r="I13" s="17">
        <f t="shared" si="4"/>
        <v>14668.467581339059</v>
      </c>
      <c r="K13" s="10" t="s">
        <v>20</v>
      </c>
      <c r="L13" s="23">
        <v>0.12640091275927545</v>
      </c>
    </row>
    <row r="14" spans="2:20" x14ac:dyDescent="0.25">
      <c r="C14" s="5">
        <v>10</v>
      </c>
      <c r="D14" s="14">
        <v>1044</v>
      </c>
      <c r="E14" s="25">
        <f t="shared" si="0"/>
        <v>1145.6769261211493</v>
      </c>
      <c r="F14" s="25">
        <f t="shared" si="1"/>
        <v>91.481524810057863</v>
      </c>
      <c r="G14" s="25">
        <f t="shared" si="2"/>
        <v>1160.3885443634076</v>
      </c>
      <c r="H14" s="17">
        <f t="shared" si="3"/>
        <v>116.38854436340762</v>
      </c>
      <c r="I14" s="17">
        <f t="shared" si="4"/>
        <v>13546.293259032904</v>
      </c>
      <c r="K14" s="11" t="s">
        <v>21</v>
      </c>
      <c r="L14" s="24">
        <v>1</v>
      </c>
    </row>
    <row r="15" spans="2:20" x14ac:dyDescent="0.25">
      <c r="C15" s="5">
        <v>11</v>
      </c>
      <c r="D15" s="14">
        <v>1500</v>
      </c>
      <c r="E15" s="25">
        <f t="shared" si="0"/>
        <v>1270.3818626445645</v>
      </c>
      <c r="F15" s="25">
        <f t="shared" si="1"/>
        <v>124.7049365234152</v>
      </c>
      <c r="G15" s="25">
        <f t="shared" si="2"/>
        <v>1237.1584509312072</v>
      </c>
      <c r="H15" s="17">
        <f t="shared" si="3"/>
        <v>262.8415490687928</v>
      </c>
      <c r="I15" s="17">
        <f t="shared" si="4"/>
        <v>69085.679916882611</v>
      </c>
    </row>
    <row r="16" spans="2:20" x14ac:dyDescent="0.25">
      <c r="C16" s="5">
        <v>12</v>
      </c>
      <c r="D16" s="14">
        <v>1610</v>
      </c>
      <c r="E16" s="25">
        <f t="shared" si="0"/>
        <v>1422.2520239171647</v>
      </c>
      <c r="F16" s="25">
        <f t="shared" si="1"/>
        <v>151.87016127260017</v>
      </c>
      <c r="G16" s="25">
        <f t="shared" si="2"/>
        <v>1395.0867991679797</v>
      </c>
      <c r="H16" s="17">
        <f t="shared" si="3"/>
        <v>214.91320083202027</v>
      </c>
      <c r="I16" s="17">
        <f t="shared" si="4"/>
        <v>46187.683891864275</v>
      </c>
    </row>
    <row r="17" spans="3:9" x14ac:dyDescent="0.25">
      <c r="C17" s="5">
        <v>13</v>
      </c>
      <c r="D17" s="14">
        <v>1250</v>
      </c>
      <c r="E17" s="25">
        <f t="shared" si="0"/>
        <v>1533.1528451362478</v>
      </c>
      <c r="F17" s="25">
        <f t="shared" si="1"/>
        <v>110.90082121908313</v>
      </c>
      <c r="G17" s="25">
        <f t="shared" si="2"/>
        <v>1574.1221851897649</v>
      </c>
      <c r="H17" s="17">
        <f t="shared" si="3"/>
        <v>324.12218518976488</v>
      </c>
      <c r="I17" s="17">
        <f t="shared" si="4"/>
        <v>105055.19093218824</v>
      </c>
    </row>
    <row r="18" spans="3:9" x14ac:dyDescent="0.25">
      <c r="C18" s="5">
        <v>14</v>
      </c>
      <c r="D18" s="14">
        <v>1730</v>
      </c>
      <c r="E18" s="25">
        <f t="shared" si="0"/>
        <v>1654.9173613763303</v>
      </c>
      <c r="F18" s="25">
        <f t="shared" si="1"/>
        <v>121.76451624008246</v>
      </c>
      <c r="G18" s="25">
        <f t="shared" si="2"/>
        <v>1644.053666355331</v>
      </c>
      <c r="H18" s="17">
        <f t="shared" si="3"/>
        <v>85.946333644669039</v>
      </c>
      <c r="I18" s="17">
        <f t="shared" si="4"/>
        <v>7386.7722669607692</v>
      </c>
    </row>
    <row r="19" spans="3:9" x14ac:dyDescent="0.25">
      <c r="C19" s="5">
        <v>15</v>
      </c>
      <c r="D19" s="14">
        <v>1990</v>
      </c>
      <c r="E19" s="25">
        <f t="shared" si="0"/>
        <v>1803.6454829937929</v>
      </c>
      <c r="F19" s="25">
        <f t="shared" si="1"/>
        <v>148.72812161746265</v>
      </c>
      <c r="G19" s="25">
        <f t="shared" si="2"/>
        <v>1776.6818776164127</v>
      </c>
      <c r="H19" s="17">
        <f t="shared" si="3"/>
        <v>213.31812238358725</v>
      </c>
      <c r="I19" s="17">
        <f t="shared" si="4"/>
        <v>45504.621337259108</v>
      </c>
    </row>
    <row r="20" spans="3:9" x14ac:dyDescent="0.25">
      <c r="C20" s="5">
        <v>16</v>
      </c>
      <c r="D20" s="14">
        <v>2030</v>
      </c>
      <c r="E20" s="25">
        <f t="shared" si="0"/>
        <v>1962.1856518426052</v>
      </c>
      <c r="F20" s="25">
        <f t="shared" si="1"/>
        <v>158.5401688488123</v>
      </c>
      <c r="G20" s="25">
        <f t="shared" si="2"/>
        <v>1952.3736046112556</v>
      </c>
      <c r="H20" s="17">
        <f t="shared" si="3"/>
        <v>77.626395388744413</v>
      </c>
      <c r="I20" s="17">
        <f t="shared" si="4"/>
        <v>6025.8572610496794</v>
      </c>
    </row>
    <row r="21" spans="3:9" x14ac:dyDescent="0.25">
      <c r="C21" s="5">
        <v>17</v>
      </c>
      <c r="D21" s="14">
        <v>2100</v>
      </c>
      <c r="E21" s="25">
        <f t="shared" si="0"/>
        <v>2118.1060580383373</v>
      </c>
      <c r="F21" s="25">
        <f t="shared" si="1"/>
        <v>155.92040619573208</v>
      </c>
      <c r="G21" s="25">
        <f t="shared" si="2"/>
        <v>2120.7258206914175</v>
      </c>
      <c r="H21" s="17">
        <f t="shared" si="3"/>
        <v>20.725820691417539</v>
      </c>
      <c r="I21" s="17">
        <f t="shared" si="4"/>
        <v>429.55964333279138</v>
      </c>
    </row>
    <row r="22" spans="3:9" x14ac:dyDescent="0.25">
      <c r="C22" s="5">
        <v>18</v>
      </c>
      <c r="D22" s="14">
        <v>1760</v>
      </c>
      <c r="E22" s="25">
        <f t="shared" si="0"/>
        <v>2209.05304997246</v>
      </c>
      <c r="F22" s="25">
        <f t="shared" si="1"/>
        <v>90.946991934122707</v>
      </c>
      <c r="G22" s="25">
        <f t="shared" si="2"/>
        <v>2274.0264642340694</v>
      </c>
      <c r="H22" s="17">
        <f t="shared" si="3"/>
        <v>514.02646423406941</v>
      </c>
      <c r="I22" s="17">
        <f t="shared" si="4"/>
        <v>264223.20593297906</v>
      </c>
    </row>
    <row r="23" spans="3:9" x14ac:dyDescent="0.25">
      <c r="C23" s="5">
        <v>19</v>
      </c>
      <c r="D23" s="14">
        <v>2300</v>
      </c>
      <c r="E23" s="25">
        <f t="shared" si="0"/>
        <v>2300.0000366095524</v>
      </c>
      <c r="F23" s="25">
        <f t="shared" si="1"/>
        <v>90.946986637092323</v>
      </c>
      <c r="G23" s="25">
        <f t="shared" si="2"/>
        <v>2300.0000419065827</v>
      </c>
      <c r="H23" s="17">
        <f t="shared" si="3"/>
        <v>4.1906582737283316E-5</v>
      </c>
      <c r="I23" s="17">
        <f t="shared" si="4"/>
        <v>1.756161676716772E-9</v>
      </c>
    </row>
    <row r="24" spans="3:9" x14ac:dyDescent="0.25">
      <c r="C24" s="5">
        <v>20</v>
      </c>
      <c r="D24" s="14">
        <v>2620</v>
      </c>
      <c r="E24" s="25">
        <f t="shared" si="0"/>
        <v>2419.8995285784977</v>
      </c>
      <c r="F24" s="25">
        <f t="shared" si="1"/>
        <v>119.89949196894531</v>
      </c>
      <c r="G24" s="25">
        <f t="shared" si="2"/>
        <v>2390.9470232466447</v>
      </c>
      <c r="H24" s="17">
        <f t="shared" si="3"/>
        <v>229.05297675335532</v>
      </c>
      <c r="I24" s="17">
        <f t="shared" si="4"/>
        <v>52465.266159573133</v>
      </c>
    </row>
    <row r="25" spans="3:9" x14ac:dyDescent="0.25">
      <c r="C25" s="5">
        <v>21</v>
      </c>
      <c r="D25" s="14">
        <v>2566</v>
      </c>
      <c r="E25" s="25">
        <f t="shared" si="0"/>
        <v>2543.1108482654331</v>
      </c>
      <c r="F25" s="25">
        <f t="shared" si="1"/>
        <v>123.21131968693544</v>
      </c>
      <c r="G25" s="25">
        <f t="shared" si="2"/>
        <v>2539.799020547443</v>
      </c>
      <c r="H25" s="17">
        <f t="shared" si="3"/>
        <v>26.200979452557021</v>
      </c>
      <c r="I25" s="17">
        <f t="shared" si="4"/>
        <v>686.49132427331529</v>
      </c>
    </row>
    <row r="26" spans="3:9" x14ac:dyDescent="0.25">
      <c r="C26" s="5">
        <v>22</v>
      </c>
      <c r="D26" s="15">
        <v>2710</v>
      </c>
      <c r="E26" s="26">
        <f t="shared" si="0"/>
        <v>2671.8430857905355</v>
      </c>
      <c r="F26" s="26">
        <f t="shared" si="1"/>
        <v>128.73223752510239</v>
      </c>
      <c r="G26" s="26">
        <f t="shared" si="2"/>
        <v>2666.3221679523685</v>
      </c>
      <c r="H26" s="18">
        <f t="shared" si="3"/>
        <v>43.677832047631455</v>
      </c>
      <c r="I26" s="18">
        <f t="shared" si="4"/>
        <v>1907.7530123811014</v>
      </c>
    </row>
    <row r="27" spans="3:9" x14ac:dyDescent="0.25">
      <c r="C27" s="5">
        <v>23</v>
      </c>
      <c r="D27" s="15">
        <v>2800</v>
      </c>
      <c r="E27" s="26">
        <f t="shared" si="0"/>
        <v>2800.5026019234092</v>
      </c>
      <c r="F27" s="26">
        <f t="shared" si="1"/>
        <v>128.6595161328737</v>
      </c>
      <c r="G27" s="26">
        <f t="shared" si="2"/>
        <v>2800.5753233156379</v>
      </c>
      <c r="H27" s="18">
        <f t="shared" si="3"/>
        <v>0.5753233156378883</v>
      </c>
      <c r="I27" s="18">
        <f t="shared" si="4"/>
        <v>0.33099691751657323</v>
      </c>
    </row>
    <row r="28" spans="3:9" ht="15.75" thickBot="1" x14ac:dyDescent="0.3">
      <c r="C28" s="6">
        <v>24</v>
      </c>
      <c r="D28" s="16">
        <v>2850</v>
      </c>
      <c r="E28" s="27">
        <f t="shared" si="0"/>
        <v>2919.1559540780113</v>
      </c>
      <c r="F28" s="27">
        <f t="shared" si="1"/>
        <v>118.65335215460209</v>
      </c>
      <c r="G28" s="27">
        <f t="shared" si="2"/>
        <v>2929.1621180562829</v>
      </c>
      <c r="H28" s="19">
        <f t="shared" si="3"/>
        <v>79.162118056282907</v>
      </c>
      <c r="I28" s="19">
        <f t="shared" si="4"/>
        <v>6266.6409351568718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Média Móvel Dupla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2019-10-26T13:09:25Z</dcterms:modified>
</cp:coreProperties>
</file>