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4_Probabilidade_II\Material_Prob_II\"/>
    </mc:Choice>
  </mc:AlternateContent>
  <xr:revisionPtr revIDLastSave="0" documentId="13_ncr:1_{2C624F6A-65EB-4275-A903-A52A20E7D7E3}" xr6:coauthVersionLast="44" xr6:coauthVersionMax="44" xr10:uidLastSave="{00000000-0000-0000-0000-000000000000}"/>
  <bookViews>
    <workbookView xWindow="645" yWindow="0" windowWidth="19230" windowHeight="10845" xr2:uid="{A6601032-9BAF-495D-9347-4EB1AB138D63}"/>
  </bookViews>
  <sheets>
    <sheet name="Gráfico Binomia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5" l="1"/>
  <c r="J22" i="5"/>
  <c r="J11" i="5"/>
  <c r="J10" i="5"/>
  <c r="J9" i="5"/>
  <c r="G10" i="5" l="1"/>
  <c r="G11" i="5"/>
  <c r="G12" i="5"/>
  <c r="G13" i="5"/>
  <c r="G14" i="5"/>
  <c r="G15" i="5"/>
  <c r="G9" i="5"/>
  <c r="D9" i="5" l="1"/>
  <c r="D23" i="5"/>
  <c r="D22" i="5"/>
  <c r="D21" i="5"/>
  <c r="D20" i="5"/>
  <c r="D15" i="5"/>
  <c r="D24" i="5" s="1"/>
  <c r="C9" i="5" l="1"/>
</calcChain>
</file>

<file path=xl/sharedStrings.xml><?xml version="1.0" encoding="utf-8"?>
<sst xmlns="http://schemas.openxmlformats.org/spreadsheetml/2006/main" count="30" uniqueCount="26">
  <si>
    <t>n =</t>
  </si>
  <si>
    <t>p =</t>
  </si>
  <si>
    <t>q =</t>
  </si>
  <si>
    <t>x =</t>
  </si>
  <si>
    <t>Valor</t>
  </si>
  <si>
    <t>Fórmula</t>
  </si>
  <si>
    <t>Excel</t>
  </si>
  <si>
    <t>n! =</t>
  </si>
  <si>
    <t>(n-x)! =</t>
  </si>
  <si>
    <t>Apoio p/ fórmula</t>
  </si>
  <si>
    <t>x! =</t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</si>
  <si>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=</t>
    </r>
  </si>
  <si>
    <r>
      <t>q</t>
    </r>
    <r>
      <rPr>
        <b/>
        <vertAlign val="superscript"/>
        <sz val="11"/>
        <color theme="1"/>
        <rFont val="Calibri"/>
        <family val="2"/>
        <scheme val="minor"/>
      </rPr>
      <t>(n-x)</t>
    </r>
    <r>
      <rPr>
        <b/>
        <sz val="11"/>
        <color theme="1"/>
        <rFont val="Calibri"/>
        <family val="2"/>
        <scheme val="minor"/>
      </rPr>
      <t xml:space="preserve"> =</t>
    </r>
  </si>
  <si>
    <t>x</t>
  </si>
  <si>
    <t>P(x)</t>
  </si>
  <si>
    <t>Experimento Binomial</t>
  </si>
  <si>
    <t>Distribuição Binomial</t>
  </si>
  <si>
    <t>Probabilibade Binomial</t>
  </si>
  <si>
    <t>Parâmetro</t>
  </si>
  <si>
    <t>Parâmetros Dist. Binomial</t>
  </si>
  <si>
    <t>Média</t>
  </si>
  <si>
    <t>Variância</t>
  </si>
  <si>
    <t>Desvio padrão</t>
  </si>
  <si>
    <t xml:space="preserve">          Sessenta e dois por cento das casas nos Estados Unidos têm um computador. Você seleciona seis casas de forma aleatória e lhes pergunta se elas têm um computador. Construa uma distribuição de probabilidades para a variável aleatória x. Depois, represente graficamente a distribuição.</t>
  </si>
  <si>
    <t>LS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</si>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</sst>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vertAlign val="superscript"/>
      <sz val="11"/>
      <color theme="1"/>
      <name val="Calibri"/>
      <family val="2"/>
      <scheme val="minor"/>
    </font>
    <font>
      <b/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3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/>
    <xf numFmtId="164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3" borderId="0" xfId="0" applyFont="1" applyFill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Residências com computador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Binomial'!$G$8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7030A0"/>
              </a:solidFill>
            </a:ln>
            <a:effectLst/>
          </c:spPr>
          <c:invertIfNegative val="0"/>
          <c:val>
            <c:numRef>
              <c:f>'Gráfico Binomial'!$G$9:$G$15</c:f>
              <c:numCache>
                <c:formatCode>0.000</c:formatCode>
                <c:ptCount val="7"/>
                <c:pt idx="0">
                  <c:v>3.0109363840000007E-3</c:v>
                </c:pt>
                <c:pt idx="1">
                  <c:v>2.9475482496000033E-2</c:v>
                </c:pt>
                <c:pt idx="2">
                  <c:v>0.12022894176000001</c:v>
                </c:pt>
                <c:pt idx="3">
                  <c:v>0.26155068032000001</c:v>
                </c:pt>
                <c:pt idx="4">
                  <c:v>0.32005543776000001</c:v>
                </c:pt>
                <c:pt idx="5">
                  <c:v>0.20887828569599995</c:v>
                </c:pt>
                <c:pt idx="6">
                  <c:v>5.6800235583999992E-2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2-4BB3-8A22-31F20B05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2092655232"/>
        <c:axId val="75093680"/>
      </c:barChart>
      <c:catAx>
        <c:axId val="209265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Residências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93680"/>
        <c:crosses val="autoZero"/>
        <c:auto val="1"/>
        <c:lblAlgn val="ctr"/>
        <c:lblOffset val="100"/>
        <c:noMultiLvlLbl val="0"/>
      </c:catAx>
      <c:valAx>
        <c:axId val="750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Probabilidade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6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5C1321-1FA1-42D1-9612-C351A7C011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733425</xdr:colOff>
      <xdr:row>1</xdr:row>
      <xdr:rowOff>50298</xdr:rowOff>
    </xdr:from>
    <xdr:ext cx="8305800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6B4E646-8292-49D4-8534-223815F7F747}"/>
            </a:ext>
          </a:extLst>
        </xdr:cNvPr>
        <xdr:cNvSpPr/>
      </xdr:nvSpPr>
      <xdr:spPr>
        <a:xfrm>
          <a:off x="1895475" y="155073"/>
          <a:ext cx="830580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Parâmetros populacionais de uma distribuição binomial</a:t>
          </a:r>
        </a:p>
      </xdr:txBody>
    </xdr:sp>
    <xdr:clientData/>
  </xdr:oneCellAnchor>
  <xdr:twoCellAnchor>
    <xdr:from>
      <xdr:col>8</xdr:col>
      <xdr:colOff>9526</xdr:colOff>
      <xdr:row>11</xdr:row>
      <xdr:rowOff>76200</xdr:rowOff>
    </xdr:from>
    <xdr:to>
      <xdr:col>10</xdr:col>
      <xdr:colOff>190501</xdr:colOff>
      <xdr:row>13</xdr:row>
      <xdr:rowOff>57508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3743326" y="2419350"/>
              <a:ext cx="1847850" cy="3718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1" i="1"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pt-B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d>
                          <m:dPr>
                            <m:ctrlPr>
                              <a:rPr lang="pt-BR" sz="12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pt-BR" sz="12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!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p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sup>
                    </m:sSup>
                    <m:sSup>
                      <m:sSup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𝒒</m:t>
                        </m:r>
                      </m:e>
                      <m:sup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pt-BR" sz="1200" b="1"/>
            </a:p>
          </xdr:txBody>
        </xdr:sp>
      </mc:Choice>
      <mc:Fallback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3743326" y="2419350"/>
              <a:ext cx="1847850" cy="3718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1" i="0">
                  <a:latin typeface="Cambria Math" panose="02040503050406030204" pitchFamily="18" charset="0"/>
                </a:rPr>
                <a:t>𝑷(𝒙)=𝒏!/(𝒏−𝒙)!𝒙! 𝒑^𝒙 𝒒^((𝒏−𝒙))</a:t>
              </a:r>
              <a:endParaRPr lang="pt-BR" sz="1200" b="1"/>
            </a:p>
          </xdr:txBody>
        </xdr:sp>
      </mc:Fallback>
    </mc:AlternateContent>
    <xdr:clientData/>
  </xdr:twoCellAnchor>
  <xdr:twoCellAnchor>
    <xdr:from>
      <xdr:col>10</xdr:col>
      <xdr:colOff>600075</xdr:colOff>
      <xdr:row>5</xdr:row>
      <xdr:rowOff>157162</xdr:rowOff>
    </xdr:from>
    <xdr:to>
      <xdr:col>18</xdr:col>
      <xdr:colOff>295275</xdr:colOff>
      <xdr:row>19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D6EB7F-EB9D-479E-85C7-3BE8E29D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133351</xdr:colOff>
      <xdr:row>14</xdr:row>
      <xdr:rowOff>38100</xdr:rowOff>
    </xdr:from>
    <xdr:to>
      <xdr:col>10</xdr:col>
      <xdr:colOff>371475</xdr:colOff>
      <xdr:row>17</xdr:row>
      <xdr:rowOff>99068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EED4FC6-C8FE-48E7-925D-046E54E25D2A}"/>
            </a:ext>
          </a:extLst>
        </xdr:cNvPr>
        <xdr:cNvGrpSpPr/>
      </xdr:nvGrpSpPr>
      <xdr:grpSpPr>
        <a:xfrm>
          <a:off x="3695701" y="2962275"/>
          <a:ext cx="2076449" cy="651518"/>
          <a:chOff x="3771901" y="2533650"/>
          <a:chExt cx="2076449" cy="651518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" name="CaixaDeTexto 5">
                <a:extLst>
                  <a:ext uri="{FF2B5EF4-FFF2-40B4-BE49-F238E27FC236}">
                    <a16:creationId xmlns:a16="http://schemas.microsoft.com/office/drawing/2014/main" id="{F4E98546-8FF3-4689-BC8A-4C4B286C941A}"/>
                  </a:ext>
                </a:extLst>
              </xdr:cNvPr>
              <xdr:cNvSpPr txBox="1"/>
            </xdr:nvSpPr>
            <xdr:spPr>
              <a:xfrm>
                <a:off x="3781427" y="2533650"/>
                <a:ext cx="1247774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𝑀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é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𝑑𝑖𝑎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: 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oMath>
                  </m:oMathPara>
                </a14:m>
                <a:endParaRPr lang="pt-BR" sz="1200"/>
              </a:p>
            </xdr:txBody>
          </xdr:sp>
        </mc:Choice>
        <mc:Fallback>
          <xdr:sp macro="" textlink="">
            <xdr:nvSpPr>
              <xdr:cNvPr id="6" name="CaixaDeTexto 5">
                <a:extLst>
                  <a:ext uri="{FF2B5EF4-FFF2-40B4-BE49-F238E27FC236}">
                    <a16:creationId xmlns:a16="http://schemas.microsoft.com/office/drawing/2014/main" id="{F4E98546-8FF3-4689-BC8A-4C4B286C941A}"/>
                  </a:ext>
                </a:extLst>
              </xdr:cNvPr>
              <xdr:cNvSpPr txBox="1"/>
            </xdr:nvSpPr>
            <xdr:spPr>
              <a:xfrm>
                <a:off x="3781427" y="2533650"/>
                <a:ext cx="1247774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𝑀é𝑑𝑖𝑎: 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𝜇=𝑛∗𝑝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" name="CaixaDeTexto 9">
                <a:extLst>
                  <a:ext uri="{FF2B5EF4-FFF2-40B4-BE49-F238E27FC236}">
                    <a16:creationId xmlns:a16="http://schemas.microsoft.com/office/drawing/2014/main" id="{F8AEAD5E-C1C0-46E8-8D26-22FB63F023D5}"/>
                  </a:ext>
                </a:extLst>
              </xdr:cNvPr>
              <xdr:cNvSpPr txBox="1"/>
            </xdr:nvSpPr>
            <xdr:spPr>
              <a:xfrm>
                <a:off x="3771901" y="2763742"/>
                <a:ext cx="1809750" cy="19133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𝑉𝑎𝑟𝑖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â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𝑛𝑐𝑖𝑎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: </m:t>
                      </m:r>
                      <m:sSup>
                        <m:sSup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p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𝑞</m:t>
                      </m:r>
                    </m:oMath>
                  </m:oMathPara>
                </a14:m>
                <a:endParaRPr lang="pt-BR" sz="1200"/>
              </a:p>
            </xdr:txBody>
          </xdr:sp>
        </mc:Choice>
        <mc:Fallback>
          <xdr:sp macro="" textlink="">
            <xdr:nvSpPr>
              <xdr:cNvPr id="7" name="CaixaDeTexto 9">
                <a:extLst>
                  <a:ext uri="{FF2B5EF4-FFF2-40B4-BE49-F238E27FC236}">
                    <a16:creationId xmlns:a16="http://schemas.microsoft.com/office/drawing/2014/main" id="{F8AEAD5E-C1C0-46E8-8D26-22FB63F023D5}"/>
                  </a:ext>
                </a:extLst>
              </xdr:cNvPr>
              <xdr:cNvSpPr txBox="1"/>
            </xdr:nvSpPr>
            <xdr:spPr>
              <a:xfrm>
                <a:off x="3771901" y="2763742"/>
                <a:ext cx="1809750" cy="19133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𝑉𝑎𝑟𝑖â𝑛𝑐𝑖𝑎: 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𝜎^</a:t>
                </a:r>
                <a:r>
                  <a:rPr lang="pt-BR" sz="1200" b="0" i="0">
                    <a:latin typeface="Cambria Math" panose="02040503050406030204" pitchFamily="18" charset="0"/>
                  </a:rPr>
                  <a:t>2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=𝑛∗𝑝∗𝑞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" name="CaixaDeTexto 10">
                <a:extLst>
                  <a:ext uri="{FF2B5EF4-FFF2-40B4-BE49-F238E27FC236}">
                    <a16:creationId xmlns:a16="http://schemas.microsoft.com/office/drawing/2014/main" id="{32122C22-189C-4790-A37E-41F7FA848BE8}"/>
                  </a:ext>
                </a:extLst>
              </xdr:cNvPr>
              <xdr:cNvSpPr txBox="1"/>
            </xdr:nvSpPr>
            <xdr:spPr>
              <a:xfrm>
                <a:off x="3810000" y="2997296"/>
                <a:ext cx="2038350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𝐷𝑒𝑠𝑣𝑖𝑜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𝑝𝑎𝑑𝑟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ã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: 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  <m:r>
                        <a:rPr lang="pt-B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ad>
                        <m:radPr>
                          <m:degHide m:val="on"/>
                          <m:ctrlP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∗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∗</m:t>
                          </m:r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𝑞</m:t>
                          </m:r>
                        </m:e>
                      </m:rad>
                    </m:oMath>
                  </m:oMathPara>
                </a14:m>
                <a:endParaRPr lang="pt-BR" sz="1200"/>
              </a:p>
            </xdr:txBody>
          </xdr:sp>
        </mc:Choice>
        <mc:Fallback>
          <xdr:sp macro="" textlink="">
            <xdr:nvSpPr>
              <xdr:cNvPr id="8" name="CaixaDeTexto 10">
                <a:extLst>
                  <a:ext uri="{FF2B5EF4-FFF2-40B4-BE49-F238E27FC236}">
                    <a16:creationId xmlns:a16="http://schemas.microsoft.com/office/drawing/2014/main" id="{32122C22-189C-4790-A37E-41F7FA848BE8}"/>
                  </a:ext>
                </a:extLst>
              </xdr:cNvPr>
              <xdr:cNvSpPr txBox="1"/>
            </xdr:nvSpPr>
            <xdr:spPr>
              <a:xfrm>
                <a:off x="3810000" y="2997296"/>
                <a:ext cx="2038350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𝐷𝑒𝑠𝑣𝑖𝑜 𝑝𝑎𝑑𝑟ã𝑜: 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𝜎=√(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𝑛∗𝑝∗𝑞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)</a:t>
                </a:r>
                <a:endParaRPr lang="pt-BR" sz="12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2995-451B-47F3-9B04-B0DC4DD0985C}">
  <dimension ref="B1:T24"/>
  <sheetViews>
    <sheetView showGridLines="0" tabSelected="1" zoomScaleNormal="100" workbookViewId="0">
      <selection activeCell="I21" sqref="I21"/>
    </sheetView>
  </sheetViews>
  <sheetFormatPr defaultRowHeight="15" x14ac:dyDescent="0.25"/>
  <cols>
    <col min="1" max="1" width="1.7109375" customWidth="1"/>
    <col min="2" max="2" width="3.7109375" customWidth="1"/>
    <col min="3" max="3" width="12" style="1" customWidth="1"/>
    <col min="4" max="4" width="13.5703125" style="1" customWidth="1"/>
    <col min="5" max="5" width="2.28515625" customWidth="1"/>
    <col min="6" max="6" width="9.7109375" customWidth="1"/>
    <col min="7" max="7" width="10.42578125" customWidth="1"/>
    <col min="8" max="8" width="2.5703125" customWidth="1"/>
    <col min="9" max="9" width="13.85546875" customWidth="1"/>
    <col min="10" max="10" width="11.140625" customWidth="1"/>
    <col min="19" max="19" width="8.5703125" customWidth="1"/>
    <col min="20" max="20" width="3.28515625" customWidth="1"/>
  </cols>
  <sheetData>
    <row r="1" spans="2:20" ht="8.25" customHeight="1" x14ac:dyDescent="0.25">
      <c r="C1"/>
      <c r="D1"/>
    </row>
    <row r="2" spans="2:2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6.75" customHeight="1" x14ac:dyDescent="0.25">
      <c r="C3"/>
      <c r="D3"/>
    </row>
    <row r="4" spans="2:20" ht="15" customHeight="1" x14ac:dyDescent="0.25">
      <c r="C4" s="22" t="s">
        <v>23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2:20" x14ac:dyDescent="0.25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7" spans="2:20" ht="15.75" thickBot="1" x14ac:dyDescent="0.3">
      <c r="C7" s="8" t="s">
        <v>17</v>
      </c>
      <c r="D7" s="7"/>
      <c r="F7" s="13" t="s">
        <v>16</v>
      </c>
      <c r="G7" s="13"/>
      <c r="I7" s="13" t="s">
        <v>19</v>
      </c>
      <c r="J7" s="13"/>
    </row>
    <row r="8" spans="2:20" ht="15.75" thickBot="1" x14ac:dyDescent="0.3">
      <c r="C8" s="20" t="s">
        <v>5</v>
      </c>
      <c r="D8" s="21" t="s">
        <v>6</v>
      </c>
      <c r="F8" s="9" t="s">
        <v>13</v>
      </c>
      <c r="G8" s="6" t="s">
        <v>14</v>
      </c>
      <c r="I8" s="9" t="s">
        <v>18</v>
      </c>
      <c r="J8" s="6" t="s">
        <v>14</v>
      </c>
    </row>
    <row r="9" spans="2:20" ht="15.75" thickBot="1" x14ac:dyDescent="0.3">
      <c r="C9" s="18">
        <f>(D20/(D21*D22))*D23*D24</f>
        <v>0.12022894176</v>
      </c>
      <c r="D9" s="14">
        <f>_xlfn.BINOM.DIST(D16,D13,D14,FALSE)</f>
        <v>0.12022894176000001</v>
      </c>
      <c r="F9" s="10">
        <v>0</v>
      </c>
      <c r="G9" s="15">
        <f>_xlfn.BINOM.DIST(F9,$D$13,$D$14,FALSE)</f>
        <v>3.0109363840000007E-3</v>
      </c>
      <c r="I9" s="10" t="s">
        <v>20</v>
      </c>
      <c r="J9" s="15">
        <f>D13*D14</f>
        <v>3.7199999999999998</v>
      </c>
    </row>
    <row r="10" spans="2:20" x14ac:dyDescent="0.25">
      <c r="F10" s="11">
        <v>1</v>
      </c>
      <c r="G10" s="16">
        <f t="shared" ref="G10:G15" si="0">_xlfn.BINOM.DIST(F10,$D$13,$D$14,FALSE)</f>
        <v>2.9475482496000033E-2</v>
      </c>
      <c r="I10" s="11" t="s">
        <v>21</v>
      </c>
      <c r="J10" s="16">
        <f>D13*D14*D15</f>
        <v>1.4136</v>
      </c>
    </row>
    <row r="11" spans="2:20" ht="15.75" thickBot="1" x14ac:dyDescent="0.3">
      <c r="C11" s="8" t="s">
        <v>15</v>
      </c>
      <c r="D11" s="7"/>
      <c r="F11" s="11">
        <v>2</v>
      </c>
      <c r="G11" s="16">
        <f t="shared" si="0"/>
        <v>0.12022894176000001</v>
      </c>
      <c r="I11" s="11" t="s">
        <v>22</v>
      </c>
      <c r="J11" s="16">
        <f>SQRT(J10)</f>
        <v>1.188949115816148</v>
      </c>
    </row>
    <row r="12" spans="2:20" ht="15.75" thickBot="1" x14ac:dyDescent="0.3">
      <c r="C12" s="9" t="s">
        <v>18</v>
      </c>
      <c r="D12" s="19" t="s">
        <v>4</v>
      </c>
      <c r="F12" s="11">
        <v>3</v>
      </c>
      <c r="G12" s="16">
        <f t="shared" si="0"/>
        <v>0.26155068032000001</v>
      </c>
    </row>
    <row r="13" spans="2:20" x14ac:dyDescent="0.25">
      <c r="C13" s="10" t="s">
        <v>0</v>
      </c>
      <c r="D13" s="4">
        <v>6</v>
      </c>
      <c r="F13" s="11">
        <v>4</v>
      </c>
      <c r="G13" s="16">
        <f t="shared" si="0"/>
        <v>0.32005543776000001</v>
      </c>
    </row>
    <row r="14" spans="2:20" x14ac:dyDescent="0.25">
      <c r="C14" s="11" t="s">
        <v>1</v>
      </c>
      <c r="D14" s="3">
        <v>0.62</v>
      </c>
      <c r="F14" s="11">
        <v>5</v>
      </c>
      <c r="G14" s="16">
        <f t="shared" si="0"/>
        <v>0.20887828569599995</v>
      </c>
    </row>
    <row r="15" spans="2:20" ht="15.75" thickBot="1" x14ac:dyDescent="0.3">
      <c r="C15" s="11" t="s">
        <v>2</v>
      </c>
      <c r="D15" s="3">
        <f>1-D14</f>
        <v>0.38</v>
      </c>
      <c r="F15" s="12">
        <v>6</v>
      </c>
      <c r="G15" s="17">
        <f t="shared" si="0"/>
        <v>5.6800235583999992E-2</v>
      </c>
    </row>
    <row r="16" spans="2:20" ht="15.75" thickBot="1" x14ac:dyDescent="0.3">
      <c r="C16" s="12" t="s">
        <v>3</v>
      </c>
      <c r="D16" s="5">
        <v>2</v>
      </c>
    </row>
    <row r="18" spans="3:10" ht="15.75" thickBot="1" x14ac:dyDescent="0.3">
      <c r="C18" s="8" t="s">
        <v>9</v>
      </c>
      <c r="D18"/>
    </row>
    <row r="19" spans="3:10" ht="15.75" thickBot="1" x14ac:dyDescent="0.3">
      <c r="C19" s="9" t="s">
        <v>18</v>
      </c>
      <c r="D19" s="19" t="s">
        <v>4</v>
      </c>
    </row>
    <row r="20" spans="3:10" x14ac:dyDescent="0.25">
      <c r="C20" s="10" t="s">
        <v>7</v>
      </c>
      <c r="D20" s="4">
        <f>FACT(D13)</f>
        <v>720</v>
      </c>
    </row>
    <row r="21" spans="3:10" x14ac:dyDescent="0.25">
      <c r="C21" s="11" t="s">
        <v>8</v>
      </c>
      <c r="D21" s="3">
        <f>FACT(D13-D16)</f>
        <v>24</v>
      </c>
      <c r="I21" s="24" t="s">
        <v>24</v>
      </c>
      <c r="J21" s="23">
        <f>J9+J11</f>
        <v>4.9089491158161476</v>
      </c>
    </row>
    <row r="22" spans="3:10" x14ac:dyDescent="0.25">
      <c r="C22" s="11" t="s">
        <v>10</v>
      </c>
      <c r="D22" s="3">
        <f>FACT(D16)</f>
        <v>2</v>
      </c>
      <c r="I22" s="24" t="s">
        <v>25</v>
      </c>
      <c r="J22" s="23">
        <f>J9-J11</f>
        <v>2.5310508841838519</v>
      </c>
    </row>
    <row r="23" spans="3:10" ht="17.25" x14ac:dyDescent="0.25">
      <c r="C23" s="11" t="s">
        <v>11</v>
      </c>
      <c r="D23" s="16">
        <f>D14^D16</f>
        <v>0.38440000000000002</v>
      </c>
    </row>
    <row r="24" spans="3:10" ht="18" thickBot="1" x14ac:dyDescent="0.3">
      <c r="C24" s="12" t="s">
        <v>12</v>
      </c>
      <c r="D24" s="17">
        <f>D15^(D13-D16)</f>
        <v>2.0851359999999999E-2</v>
      </c>
    </row>
  </sheetData>
  <mergeCells count="1">
    <mergeCell ref="C4:S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 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2019-09-17T16:41:42Z</dcterms:modified>
</cp:coreProperties>
</file>