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todos_Exatos\Cursos_Metodos-Exatos\Curso009_Estatistica_Aplicada_Trilha\Curso009.09_Correlacao_Regressao\Material_Apoio_ES14\"/>
    </mc:Choice>
  </mc:AlternateContent>
  <xr:revisionPtr revIDLastSave="0" documentId="13_ncr:1_{838E72F2-FF8C-4EFE-8E7B-7A870FDAA977}" xr6:coauthVersionLast="45" xr6:coauthVersionMax="45" xr10:uidLastSave="{00000000-0000-0000-0000-000000000000}"/>
  <bookViews>
    <workbookView xWindow="1035" yWindow="15" windowWidth="19230" windowHeight="10905" activeTab="2" xr2:uid="{0510F27F-B4E1-4AD9-9EC1-C4F1C0A862CC}"/>
  </bookViews>
  <sheets>
    <sheet name="Diagrama" sheetId="2" r:id="rId1"/>
    <sheet name="correl" sheetId="4" r:id="rId2"/>
    <sheet name="Test-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4" l="1"/>
  <c r="L9" i="4"/>
  <c r="F15" i="4"/>
  <c r="G15" i="4"/>
  <c r="G6" i="4"/>
  <c r="G7" i="4"/>
  <c r="G8" i="4"/>
  <c r="G9" i="4"/>
  <c r="G10" i="4"/>
  <c r="G11" i="4"/>
  <c r="G12" i="4"/>
  <c r="G13" i="4"/>
  <c r="F7" i="4"/>
  <c r="F8" i="4"/>
  <c r="F9" i="4"/>
  <c r="F10" i="4"/>
  <c r="F11" i="4"/>
  <c r="F12" i="4"/>
  <c r="F13" i="4"/>
  <c r="F6" i="4"/>
  <c r="L8" i="4"/>
  <c r="E15" i="4"/>
  <c r="D15" i="4"/>
  <c r="H15" i="4"/>
  <c r="H7" i="4"/>
  <c r="H8" i="4"/>
  <c r="H9" i="4"/>
  <c r="H10" i="4"/>
  <c r="H11" i="4"/>
  <c r="H12" i="4"/>
  <c r="H13" i="4"/>
  <c r="H6" i="4"/>
  <c r="D17" i="4"/>
  <c r="L12" i="4"/>
</calcChain>
</file>

<file path=xl/sharedStrings.xml><?xml version="1.0" encoding="utf-8"?>
<sst xmlns="http://schemas.openxmlformats.org/spreadsheetml/2006/main" count="27" uniqueCount="25">
  <si>
    <t>Gastos com Publicidade (x)</t>
  </si>
  <si>
    <t>Vendas da empresa (y)</t>
  </si>
  <si>
    <t>xy</t>
  </si>
  <si>
    <t>x²</t>
  </si>
  <si>
    <t>y²</t>
  </si>
  <si>
    <t>Publicidade (x)</t>
  </si>
  <si>
    <t>Vendas (y)</t>
  </si>
  <si>
    <t>n (nº de pares):</t>
  </si>
  <si>
    <t>r =</t>
  </si>
  <si>
    <t>Excel =</t>
  </si>
  <si>
    <t>∑ (somatório):</t>
  </si>
  <si>
    <t>Numerador =</t>
  </si>
  <si>
    <t>Denominador =</t>
  </si>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</sst>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6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3" applyNumberFormat="0" applyFill="0" applyAlignment="0" applyProtection="0"/>
  </cellStyleXfs>
  <cellXfs count="28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2" fillId="3" borderId="3" xfId="1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2" fontId="2" fillId="4" borderId="2" xfId="0" applyNumberFormat="1" applyFont="1" applyFill="1" applyBorder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5" fontId="2" fillId="4" borderId="2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0" fontId="2" fillId="5" borderId="6" xfId="0" applyFont="1" applyFill="1" applyBorder="1" applyAlignment="1">
      <alignment horizontal="right"/>
    </xf>
    <xf numFmtId="2" fontId="2" fillId="5" borderId="5" xfId="0" applyNumberFormat="1" applyFont="1" applyFill="1" applyBorder="1"/>
    <xf numFmtId="2" fontId="2" fillId="5" borderId="0" xfId="0" applyNumberFormat="1" applyFont="1" applyFill="1" applyBorder="1"/>
    <xf numFmtId="166" fontId="2" fillId="5" borderId="6" xfId="0" applyNumberFormat="1" applyFont="1" applyFill="1" applyBorder="1"/>
    <xf numFmtId="0" fontId="2" fillId="6" borderId="4" xfId="0" applyFont="1" applyFill="1" applyBorder="1" applyAlignment="1">
      <alignment horizontal="right"/>
    </xf>
    <xf numFmtId="0" fontId="2" fillId="6" borderId="4" xfId="0" applyFont="1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7" xfId="0" applyFont="1" applyFill="1" applyBorder="1" applyAlignment="1">
      <alignment horizontal="center"/>
    </xf>
    <xf numFmtId="0" fontId="0" fillId="7" borderId="0" xfId="0" applyFill="1" applyBorder="1" applyAlignment="1"/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Diagrama!$E$5</c:f>
              <c:strCache>
                <c:ptCount val="1"/>
                <c:pt idx="0">
                  <c:v>Vendas da empresa (y)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Diagrama!$D$6:$D$13</c:f>
              <c:numCache>
                <c:formatCode>0.0</c:formatCode>
                <c:ptCount val="8"/>
                <c:pt idx="0">
                  <c:v>2.4</c:v>
                </c:pt>
                <c:pt idx="1">
                  <c:v>1.6</c:v>
                </c:pt>
                <c:pt idx="2">
                  <c:v>2</c:v>
                </c:pt>
                <c:pt idx="3">
                  <c:v>2.6</c:v>
                </c:pt>
                <c:pt idx="4">
                  <c:v>1.4</c:v>
                </c:pt>
                <c:pt idx="5">
                  <c:v>1.6</c:v>
                </c:pt>
                <c:pt idx="6">
                  <c:v>2</c:v>
                </c:pt>
                <c:pt idx="7">
                  <c:v>2.2000000000000002</c:v>
                </c:pt>
              </c:numCache>
            </c:numRef>
          </c:xVal>
          <c:yVal>
            <c:numRef>
              <c:f>Diagrama!$E$6:$E$13</c:f>
              <c:numCache>
                <c:formatCode>General</c:formatCode>
                <c:ptCount val="8"/>
                <c:pt idx="0">
                  <c:v>225</c:v>
                </c:pt>
                <c:pt idx="1">
                  <c:v>184</c:v>
                </c:pt>
                <c:pt idx="2">
                  <c:v>220</c:v>
                </c:pt>
                <c:pt idx="3">
                  <c:v>240</c:v>
                </c:pt>
                <c:pt idx="4">
                  <c:v>180</c:v>
                </c:pt>
                <c:pt idx="5">
                  <c:v>184</c:v>
                </c:pt>
                <c:pt idx="6">
                  <c:v>186</c:v>
                </c:pt>
                <c:pt idx="7">
                  <c:v>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2-41F8-8342-3C4152ED6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72856"/>
        <c:axId val="618263344"/>
      </c:scatterChart>
      <c:valAx>
        <c:axId val="618272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Publicidade (R$000)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263344"/>
        <c:crosses val="autoZero"/>
        <c:crossBetween val="midCat"/>
      </c:valAx>
      <c:valAx>
        <c:axId val="618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Vendas mensais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827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1171575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ABE65A1-C986-40BF-A3D4-FA796299DE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8149" cy="550846"/>
        </a:xfrm>
        <a:prstGeom prst="rect">
          <a:avLst/>
        </a:prstGeom>
      </xdr:spPr>
    </xdr:pic>
    <xdr:clientData/>
  </xdr:twoCellAnchor>
  <xdr:oneCellAnchor>
    <xdr:from>
      <xdr:col>4</xdr:col>
      <xdr:colOff>539750</xdr:colOff>
      <xdr:row>1</xdr:row>
      <xdr:rowOff>21723</xdr:rowOff>
    </xdr:from>
    <xdr:ext cx="6720416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8E63866-0642-4600-A11A-EF167EBDA011}"/>
            </a:ext>
          </a:extLst>
        </xdr:cNvPr>
        <xdr:cNvSpPr/>
      </xdr:nvSpPr>
      <xdr:spPr>
        <a:xfrm>
          <a:off x="3005667" y="127556"/>
          <a:ext cx="6720416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Diagrama de Dispersão</a:t>
          </a:r>
        </a:p>
      </xdr:txBody>
    </xdr:sp>
    <xdr:clientData/>
  </xdr:oneCellAnchor>
  <xdr:twoCellAnchor>
    <xdr:from>
      <xdr:col>5</xdr:col>
      <xdr:colOff>592666</xdr:colOff>
      <xdr:row>3</xdr:row>
      <xdr:rowOff>141816</xdr:rowOff>
    </xdr:from>
    <xdr:to>
      <xdr:col>14</xdr:col>
      <xdr:colOff>730249</xdr:colOff>
      <xdr:row>21</xdr:row>
      <xdr:rowOff>105833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2A9DCA6-14F1-4109-A25C-D298938B9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166158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C5565B-3D31-4ADF-94D4-0881CCBC20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234951" y="120651"/>
          <a:ext cx="1702857" cy="550846"/>
        </a:xfrm>
        <a:prstGeom prst="rect">
          <a:avLst/>
        </a:prstGeom>
      </xdr:spPr>
    </xdr:pic>
    <xdr:clientData/>
  </xdr:twoCellAnchor>
  <xdr:oneCellAnchor>
    <xdr:from>
      <xdr:col>3</xdr:col>
      <xdr:colOff>1270000</xdr:colOff>
      <xdr:row>1</xdr:row>
      <xdr:rowOff>21723</xdr:rowOff>
    </xdr:from>
    <xdr:ext cx="6360583" cy="530658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354CA7F-59A0-48F8-8623-E8EB71C1151A}"/>
            </a:ext>
          </a:extLst>
        </xdr:cNvPr>
        <xdr:cNvSpPr/>
      </xdr:nvSpPr>
      <xdr:spPr>
        <a:xfrm>
          <a:off x="3041650" y="126498"/>
          <a:ext cx="6360583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2800" b="0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Coeficiente de correlação de Person</a:t>
          </a:r>
        </a:p>
      </xdr:txBody>
    </xdr:sp>
    <xdr:clientData/>
  </xdr:oneCellAnchor>
  <xdr:twoCellAnchor>
    <xdr:from>
      <xdr:col>8</xdr:col>
      <xdr:colOff>95250</xdr:colOff>
      <xdr:row>4</xdr:row>
      <xdr:rowOff>10584</xdr:rowOff>
    </xdr:from>
    <xdr:to>
      <xdr:col>13</xdr:col>
      <xdr:colOff>31733</xdr:colOff>
      <xdr:row>5</xdr:row>
      <xdr:rowOff>168268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AEFFBCF8-C1BA-4757-91D6-2F8F570FEF30}"/>
                </a:ext>
              </a:extLst>
            </xdr:cNvPr>
            <xdr:cNvSpPr txBox="1"/>
          </xdr:nvSpPr>
          <xdr:spPr>
            <a:xfrm>
              <a:off x="6867525" y="982134"/>
              <a:ext cx="3756008" cy="5101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b="1" i="1">
                        <a:latin typeface="Cambria Math" panose="02040503050406030204" pitchFamily="18" charset="0"/>
                      </a:rPr>
                      <m:t>𝒓</m:t>
                    </m:r>
                    <m:r>
                      <a:rPr lang="pt-BR" sz="1400" b="1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pt-BR" sz="14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400" b="1" i="1">
                            <a:latin typeface="Cambria Math" panose="02040503050406030204" pitchFamily="18" charset="0"/>
                          </a:rPr>
                          <m:t>𝒏</m:t>
                        </m:r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𝒙𝒚</m:t>
                            </m:r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−(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𝒙</m:t>
                                </m:r>
                              </m:e>
                            </m:nary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)(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𝒚</m:t>
                                </m:r>
                              </m:e>
                            </m:nary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𝒙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  <m:t>𝒙</m:t>
                                        </m:r>
                                      </m:e>
                                    </m:nary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  <m:rad>
                          <m:radPr>
                            <m:degHide m:val="on"/>
                            <m:ctrlPr>
                              <a:rPr lang="pt-BR" sz="1400" b="1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pt-BR" sz="1400" b="1" i="1">
                                <a:latin typeface="Cambria Math" panose="02040503050406030204" pitchFamily="18" charset="0"/>
                              </a:rPr>
                              <m:t>𝒏</m:t>
                            </m:r>
                            <m:nary>
                              <m:naryPr>
                                <m:chr m:val="∑"/>
                                <m:subHide m:val="on"/>
                                <m:supHide m:val="on"/>
                                <m:ctrlP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𝒚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  <m:r>
                                  <a:rPr lang="pt-BR" sz="1400" b="1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(</m:t>
                                    </m:r>
                                    <m:nary>
                                      <m:naryPr>
                                        <m:chr m:val="∑"/>
                                        <m:subHide m:val="on"/>
                                        <m:supHide m:val="on"/>
                                        <m:ctrlP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/>
                                      <m:sup/>
                                      <m:e>
                                        <m:r>
                                          <a:rPr lang="pt-BR" sz="1400" b="1" i="1">
                                            <a:latin typeface="Cambria Math" panose="02040503050406030204" pitchFamily="18" charset="0"/>
                                          </a:rPr>
                                          <m:t>𝒚</m:t>
                                        </m:r>
                                      </m:e>
                                    </m:nary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)</m:t>
                                    </m:r>
                                  </m:e>
                                  <m:sup>
                                    <m:r>
                                      <a:rPr lang="pt-BR" sz="1400" b="1" i="1">
                                        <a:latin typeface="Cambria Math" panose="02040503050406030204" pitchFamily="18" charset="0"/>
                                      </a:rPr>
                                      <m:t>𝟐</m:t>
                                    </m:r>
                                  </m:sup>
                                </m:sSup>
                              </m:e>
                            </m:nary>
                          </m:e>
                        </m:rad>
                      </m:den>
                    </m:f>
                  </m:oMath>
                </m:oMathPara>
              </a14:m>
              <a:endParaRPr lang="pt-BR" sz="1400" b="1"/>
            </a:p>
          </xdr:txBody>
        </xdr:sp>
      </mc:Choice>
      <mc:Fallback xmlns="">
        <xdr:sp macro="" textlink="">
          <xdr:nvSpPr>
            <xdr:cNvPr id="4" name="CaixaDeTexto 4">
              <a:extLst>
                <a:ext uri="{FF2B5EF4-FFF2-40B4-BE49-F238E27FC236}">
                  <a16:creationId xmlns:a16="http://schemas.microsoft.com/office/drawing/2014/main" id="{AEFFBCF8-C1BA-4757-91D6-2F8F570FEF30}"/>
                </a:ext>
              </a:extLst>
            </xdr:cNvPr>
            <xdr:cNvSpPr txBox="1"/>
          </xdr:nvSpPr>
          <xdr:spPr>
            <a:xfrm>
              <a:off x="6867525" y="982134"/>
              <a:ext cx="3756008" cy="5101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400" b="1" i="0">
                  <a:latin typeface="Cambria Math" panose="02040503050406030204" pitchFamily="18" charset="0"/>
                </a:rPr>
                <a:t>𝒓=(𝒏∑▒〖𝒙𝒚−(∑▒𝒙)(∑▒𝒚)〗)/(√(𝒏∑▒〖𝒙^𝟐−〖(∑▒𝒙)〗^𝟐 〗) √(𝒏∑▒〖𝒚^𝟐−〖(∑▒𝒚)〗^𝟐 〗))</a:t>
              </a:r>
              <a:endParaRPr lang="pt-BR" sz="1400" b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5E6B-B601-4FFF-86D9-1E95337FB122}">
  <dimension ref="B1:P13"/>
  <sheetViews>
    <sheetView showGridLines="0" zoomScale="90" zoomScaleNormal="90" workbookViewId="0">
      <selection activeCell="E18" sqref="E18"/>
    </sheetView>
  </sheetViews>
  <sheetFormatPr defaultRowHeight="15" x14ac:dyDescent="0.25"/>
  <cols>
    <col min="1" max="1" width="3.28515625" customWidth="1"/>
    <col min="2" max="2" width="4.140625" customWidth="1"/>
    <col min="3" max="3" width="4.140625" style="2" customWidth="1"/>
    <col min="4" max="4" width="35.85546875" style="2" bestFit="1" customWidth="1"/>
    <col min="5" max="5" width="30.42578125" bestFit="1" customWidth="1"/>
    <col min="6" max="6" width="14.42578125" bestFit="1" customWidth="1"/>
    <col min="7" max="7" width="5.85546875" customWidth="1"/>
    <col min="8" max="8" width="11" bestFit="1" customWidth="1"/>
    <col min="9" max="9" width="12.5703125" bestFit="1" customWidth="1"/>
    <col min="10" max="10" width="12.28515625" customWidth="1"/>
    <col min="12" max="12" width="11.5703125" bestFit="1" customWidth="1"/>
    <col min="15" max="15" width="11.28515625" bestFit="1" customWidth="1"/>
  </cols>
  <sheetData>
    <row r="1" spans="2:16" ht="8.25" customHeight="1" x14ac:dyDescent="0.25">
      <c r="C1"/>
      <c r="D1"/>
    </row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6.75" customHeight="1" x14ac:dyDescent="0.25">
      <c r="C3"/>
      <c r="D3"/>
    </row>
    <row r="5" spans="2:16" ht="27.75" customHeight="1" thickBot="1" x14ac:dyDescent="0.3">
      <c r="D5" s="3" t="s">
        <v>0</v>
      </c>
      <c r="E5" s="3" t="s">
        <v>1</v>
      </c>
    </row>
    <row r="6" spans="2:16" ht="18.75" thickTop="1" x14ac:dyDescent="0.25">
      <c r="D6" s="4">
        <v>2.4</v>
      </c>
      <c r="E6" s="5">
        <v>225</v>
      </c>
    </row>
    <row r="7" spans="2:16" ht="18" x14ac:dyDescent="0.25">
      <c r="D7" s="4">
        <v>1.6</v>
      </c>
      <c r="E7" s="5">
        <v>184</v>
      </c>
    </row>
    <row r="8" spans="2:16" ht="18" x14ac:dyDescent="0.25">
      <c r="D8" s="4">
        <v>2</v>
      </c>
      <c r="E8" s="5">
        <v>220</v>
      </c>
    </row>
    <row r="9" spans="2:16" ht="18" x14ac:dyDescent="0.25">
      <c r="D9" s="4">
        <v>2.6</v>
      </c>
      <c r="E9" s="5">
        <v>240</v>
      </c>
    </row>
    <row r="10" spans="2:16" ht="18" x14ac:dyDescent="0.25">
      <c r="D10" s="4">
        <v>1.4</v>
      </c>
      <c r="E10" s="5">
        <v>180</v>
      </c>
    </row>
    <row r="11" spans="2:16" ht="18" x14ac:dyDescent="0.25">
      <c r="D11" s="4">
        <v>1.6</v>
      </c>
      <c r="E11" s="5">
        <v>184</v>
      </c>
    </row>
    <row r="12" spans="2:16" ht="18" x14ac:dyDescent="0.25">
      <c r="D12" s="4">
        <v>2</v>
      </c>
      <c r="E12" s="5">
        <v>186</v>
      </c>
    </row>
    <row r="13" spans="2:16" ht="18.75" thickBot="1" x14ac:dyDescent="0.3">
      <c r="D13" s="6">
        <v>2.2000000000000002</v>
      </c>
      <c r="E13" s="7">
        <v>215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AE08-948D-44F3-9116-B8C96B0DD150}">
  <dimension ref="B1:M17"/>
  <sheetViews>
    <sheetView showGridLines="0" zoomScale="90" zoomScaleNormal="90" workbookViewId="0">
      <selection activeCell="L10" sqref="L10"/>
    </sheetView>
  </sheetViews>
  <sheetFormatPr defaultRowHeight="15" x14ac:dyDescent="0.25"/>
  <cols>
    <col min="1" max="1" width="3.28515625" customWidth="1"/>
    <col min="2" max="2" width="4.140625" customWidth="1"/>
    <col min="3" max="3" width="19.140625" style="2" bestFit="1" customWidth="1"/>
    <col min="4" max="4" width="20.5703125" style="2" bestFit="1" customWidth="1"/>
    <col min="5" max="5" width="14.85546875" bestFit="1" customWidth="1"/>
    <col min="6" max="6" width="14.42578125" bestFit="1" customWidth="1"/>
    <col min="7" max="7" width="14.140625" bestFit="1" customWidth="1"/>
    <col min="8" max="8" width="11" bestFit="1" customWidth="1"/>
    <col min="9" max="9" width="4.28515625" customWidth="1"/>
    <col min="10" max="10" width="8.5703125" customWidth="1"/>
    <col min="11" max="11" width="20.140625" customWidth="1"/>
    <col min="12" max="12" width="16.140625" customWidth="1"/>
  </cols>
  <sheetData>
    <row r="1" spans="2:13" ht="8.25" customHeight="1" x14ac:dyDescent="0.25">
      <c r="C1"/>
      <c r="D1"/>
    </row>
    <row r="2" spans="2:13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 ht="6.75" customHeight="1" x14ac:dyDescent="0.25">
      <c r="C3"/>
      <c r="D3"/>
    </row>
    <row r="5" spans="2:13" ht="27.75" customHeight="1" thickBot="1" x14ac:dyDescent="0.3">
      <c r="D5" s="3" t="s">
        <v>5</v>
      </c>
      <c r="E5" s="3" t="s">
        <v>6</v>
      </c>
      <c r="F5" s="3" t="s">
        <v>3</v>
      </c>
      <c r="G5" s="3" t="s">
        <v>4</v>
      </c>
      <c r="H5" s="3" t="s">
        <v>2</v>
      </c>
    </row>
    <row r="6" spans="2:13" ht="18.75" thickTop="1" x14ac:dyDescent="0.25">
      <c r="D6" s="4">
        <v>2.4</v>
      </c>
      <c r="E6" s="5">
        <v>225</v>
      </c>
      <c r="F6" s="8">
        <f>D6^2</f>
        <v>5.76</v>
      </c>
      <c r="G6" s="10">
        <f>E6^2</f>
        <v>50625</v>
      </c>
      <c r="H6" s="10">
        <f>D6*E6</f>
        <v>540</v>
      </c>
    </row>
    <row r="7" spans="2:13" ht="18" x14ac:dyDescent="0.25">
      <c r="D7" s="4">
        <v>1.6</v>
      </c>
      <c r="E7" s="5">
        <v>184</v>
      </c>
      <c r="F7" s="8">
        <f t="shared" ref="F7:G13" si="0">D7^2</f>
        <v>2.5600000000000005</v>
      </c>
      <c r="G7" s="10">
        <f t="shared" si="0"/>
        <v>33856</v>
      </c>
      <c r="H7" s="10">
        <f t="shared" ref="H7:H13" si="1">D7*E7</f>
        <v>294.40000000000003</v>
      </c>
    </row>
    <row r="8" spans="2:13" ht="18" x14ac:dyDescent="0.25">
      <c r="D8" s="4">
        <v>2</v>
      </c>
      <c r="E8" s="5">
        <v>220</v>
      </c>
      <c r="F8" s="8">
        <f t="shared" si="0"/>
        <v>4</v>
      </c>
      <c r="G8" s="10">
        <f t="shared" si="0"/>
        <v>48400</v>
      </c>
      <c r="H8" s="10">
        <f t="shared" si="1"/>
        <v>440</v>
      </c>
      <c r="K8" s="16" t="s">
        <v>11</v>
      </c>
      <c r="L8" s="19">
        <f>D17*H15-D15*E15</f>
        <v>501.20000000000073</v>
      </c>
    </row>
    <row r="9" spans="2:13" ht="18" x14ac:dyDescent="0.25">
      <c r="D9" s="4">
        <v>2.6</v>
      </c>
      <c r="E9" s="5">
        <v>240</v>
      </c>
      <c r="F9" s="8">
        <f t="shared" si="0"/>
        <v>6.7600000000000007</v>
      </c>
      <c r="G9" s="10">
        <f t="shared" si="0"/>
        <v>57600</v>
      </c>
      <c r="H9" s="10">
        <f t="shared" si="1"/>
        <v>624</v>
      </c>
      <c r="K9" s="17" t="s">
        <v>12</v>
      </c>
      <c r="L9" s="20">
        <f>SQRT(D17*F15-D15^2)*SQRT(D17*G15-E15^2)</f>
        <v>549.01642962665574</v>
      </c>
    </row>
    <row r="10" spans="2:13" ht="18" x14ac:dyDescent="0.25">
      <c r="D10" s="4">
        <v>1.4</v>
      </c>
      <c r="E10" s="5">
        <v>180</v>
      </c>
      <c r="F10" s="8">
        <f t="shared" si="0"/>
        <v>1.9599999999999997</v>
      </c>
      <c r="G10" s="10">
        <f t="shared" si="0"/>
        <v>32400</v>
      </c>
      <c r="H10" s="10">
        <f t="shared" si="1"/>
        <v>251.99999999999997</v>
      </c>
      <c r="K10" s="18" t="s">
        <v>8</v>
      </c>
      <c r="L10" s="21">
        <f>L8/L9</f>
        <v>0.91290528471220556</v>
      </c>
    </row>
    <row r="11" spans="2:13" ht="18" x14ac:dyDescent="0.25">
      <c r="D11" s="4">
        <v>1.6</v>
      </c>
      <c r="E11" s="5">
        <v>184</v>
      </c>
      <c r="F11" s="8">
        <f t="shared" si="0"/>
        <v>2.5600000000000005</v>
      </c>
      <c r="G11" s="10">
        <f t="shared" si="0"/>
        <v>33856</v>
      </c>
      <c r="H11" s="10">
        <f t="shared" si="1"/>
        <v>294.40000000000003</v>
      </c>
    </row>
    <row r="12" spans="2:13" ht="18" x14ac:dyDescent="0.25">
      <c r="D12" s="4">
        <v>2</v>
      </c>
      <c r="E12" s="5">
        <v>186</v>
      </c>
      <c r="F12" s="8">
        <f t="shared" si="0"/>
        <v>4</v>
      </c>
      <c r="G12" s="10">
        <f t="shared" si="0"/>
        <v>34596</v>
      </c>
      <c r="H12" s="10">
        <f t="shared" si="1"/>
        <v>372</v>
      </c>
      <c r="K12" s="22" t="s">
        <v>9</v>
      </c>
      <c r="L12" s="23">
        <f>CORREL(D6:D13,E6:E13)</f>
        <v>0.91290528471220511</v>
      </c>
    </row>
    <row r="13" spans="2:13" ht="18.75" thickBot="1" x14ac:dyDescent="0.3">
      <c r="D13" s="6">
        <v>2.2000000000000002</v>
      </c>
      <c r="E13" s="7">
        <v>215</v>
      </c>
      <c r="F13" s="9">
        <f t="shared" si="0"/>
        <v>4.8400000000000007</v>
      </c>
      <c r="G13" s="11">
        <f t="shared" si="0"/>
        <v>46225</v>
      </c>
      <c r="H13" s="11">
        <f t="shared" si="1"/>
        <v>473.00000000000006</v>
      </c>
    </row>
    <row r="15" spans="2:13" ht="21" x14ac:dyDescent="0.25">
      <c r="C15" s="12" t="s">
        <v>10</v>
      </c>
      <c r="D15" s="13">
        <f>SUM(D6:D13)</f>
        <v>15.8</v>
      </c>
      <c r="E15" s="13">
        <f>SUM(E6:E13)</f>
        <v>1634</v>
      </c>
      <c r="F15" s="13">
        <f t="shared" ref="F15:G15" si="2">SUM(F6:F13)</f>
        <v>32.440000000000005</v>
      </c>
      <c r="G15" s="14">
        <f t="shared" si="2"/>
        <v>337558</v>
      </c>
      <c r="H15" s="14">
        <f>SUM(H6:H13)</f>
        <v>3289.8</v>
      </c>
    </row>
    <row r="17" spans="3:4" ht="21" x14ac:dyDescent="0.25">
      <c r="C17" s="12" t="s">
        <v>7</v>
      </c>
      <c r="D17" s="15">
        <f>COUNT(D6:D13)</f>
        <v>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A1F9-4C85-4922-8EA1-31105A31A9D8}">
  <dimension ref="A1:C14"/>
  <sheetViews>
    <sheetView tabSelected="1" workbookViewId="0">
      <selection activeCell="A21" sqref="A21"/>
    </sheetView>
  </sheetViews>
  <sheetFormatPr defaultRowHeight="15" x14ac:dyDescent="0.25"/>
  <cols>
    <col min="1" max="1" width="54.7109375" bestFit="1" customWidth="1"/>
    <col min="2" max="2" width="14.5703125" bestFit="1" customWidth="1"/>
    <col min="3" max="3" width="12" bestFit="1" customWidth="1"/>
  </cols>
  <sheetData>
    <row r="1" spans="1:3" x14ac:dyDescent="0.25">
      <c r="A1" t="s">
        <v>13</v>
      </c>
    </row>
    <row r="2" spans="1:3" ht="15.75" thickBot="1" x14ac:dyDescent="0.3"/>
    <row r="3" spans="1:3" x14ac:dyDescent="0.25">
      <c r="A3" s="26"/>
      <c r="B3" s="26" t="s">
        <v>5</v>
      </c>
      <c r="C3" s="26" t="s">
        <v>6</v>
      </c>
    </row>
    <row r="4" spans="1:3" x14ac:dyDescent="0.25">
      <c r="A4" s="24" t="s">
        <v>14</v>
      </c>
      <c r="B4" s="24">
        <v>1.9750000000000001</v>
      </c>
      <c r="C4" s="24">
        <v>204.25</v>
      </c>
    </row>
    <row r="5" spans="1:3" x14ac:dyDescent="0.25">
      <c r="A5" s="24" t="s">
        <v>15</v>
      </c>
      <c r="B5" s="24">
        <v>0.17642857142857185</v>
      </c>
      <c r="C5" s="24">
        <v>544.78571428571433</v>
      </c>
    </row>
    <row r="6" spans="1:3" x14ac:dyDescent="0.25">
      <c r="A6" s="24" t="s">
        <v>16</v>
      </c>
      <c r="B6" s="24">
        <v>8</v>
      </c>
      <c r="C6" s="24">
        <v>8</v>
      </c>
    </row>
    <row r="7" spans="1:3" x14ac:dyDescent="0.25">
      <c r="A7" s="24" t="s">
        <v>17</v>
      </c>
      <c r="B7" s="24">
        <v>272.48107142857145</v>
      </c>
      <c r="C7" s="24"/>
    </row>
    <row r="8" spans="1:3" x14ac:dyDescent="0.25">
      <c r="A8" s="24" t="s">
        <v>18</v>
      </c>
      <c r="B8" s="24">
        <v>0</v>
      </c>
      <c r="C8" s="24"/>
    </row>
    <row r="9" spans="1:3" x14ac:dyDescent="0.25">
      <c r="A9" s="24" t="s">
        <v>19</v>
      </c>
      <c r="B9" s="24">
        <v>14</v>
      </c>
      <c r="C9" s="24"/>
    </row>
    <row r="10" spans="1:3" x14ac:dyDescent="0.25">
      <c r="A10" s="24" t="s">
        <v>20</v>
      </c>
      <c r="B10" s="24">
        <v>-24.507783567593055</v>
      </c>
      <c r="C10" s="24"/>
    </row>
    <row r="11" spans="1:3" x14ac:dyDescent="0.25">
      <c r="A11" s="24" t="s">
        <v>21</v>
      </c>
      <c r="B11" s="24">
        <v>3.3656021460144922E-13</v>
      </c>
      <c r="C11" s="24"/>
    </row>
    <row r="12" spans="1:3" x14ac:dyDescent="0.25">
      <c r="A12" s="24" t="s">
        <v>22</v>
      </c>
      <c r="B12" s="24">
        <v>1.7613101357748921</v>
      </c>
      <c r="C12" s="24"/>
    </row>
    <row r="13" spans="1:3" x14ac:dyDescent="0.25">
      <c r="A13" s="27" t="s">
        <v>23</v>
      </c>
      <c r="B13" s="27">
        <v>6.7312042920289844E-13</v>
      </c>
      <c r="C13" s="24"/>
    </row>
    <row r="14" spans="1:3" ht="15.75" thickBot="1" x14ac:dyDescent="0.3">
      <c r="A14" s="25" t="s">
        <v>24</v>
      </c>
      <c r="B14" s="25">
        <v>2.1447866879178044</v>
      </c>
      <c r="C14" s="2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Diagrama</vt:lpstr>
      <vt:lpstr>correl</vt:lpstr>
      <vt:lpstr>Test-T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2020-02-23T18:59:32Z</dcterms:created>
  <dcterms:modified xsi:type="dcterms:W3CDTF">2020-09-29T21:47:57Z</dcterms:modified>
</cp:coreProperties>
</file>