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09_Estatistica_Aplicada_Trilha\Curso009.09_Correlacao_Regressao\Material_Apoio_ES14\"/>
    </mc:Choice>
  </mc:AlternateContent>
  <xr:revisionPtr revIDLastSave="0" documentId="13_ncr:1_{B9AA7D9A-9961-4990-BFDD-6CFFA8148686}" xr6:coauthVersionLast="45" xr6:coauthVersionMax="45" xr10:uidLastSave="{00000000-0000-0000-0000-000000000000}"/>
  <bookViews>
    <workbookView xWindow="-120" yWindow="-120" windowWidth="20730" windowHeight="11160" firstSheet="1" activeTab="2" xr2:uid="{0510F27F-B4E1-4AD9-9EC1-C4F1C0A862CC}"/>
  </bookViews>
  <sheets>
    <sheet name="Base de dados" sheetId="2" r:id="rId1"/>
    <sheet name="Matriz Correlação" sheetId="9" r:id="rId2"/>
    <sheet name="RLM - Emprego" sheetId="10" r:id="rId3"/>
    <sheet name="RLM - Emp+Edu" sheetId="11" r:id="rId4"/>
    <sheet name="RLM - Emp+Exp+Edu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I8" i="12"/>
  <c r="I9" i="12"/>
  <c r="I10" i="12"/>
  <c r="I11" i="12"/>
  <c r="I12" i="12"/>
  <c r="I13" i="12"/>
  <c r="I6" i="12"/>
  <c r="I7" i="11"/>
  <c r="I8" i="11"/>
  <c r="I9" i="11"/>
  <c r="I10" i="11"/>
  <c r="I11" i="11"/>
  <c r="I12" i="11"/>
  <c r="I13" i="11"/>
  <c r="I6" i="11"/>
  <c r="I7" i="10"/>
  <c r="I8" i="10"/>
  <c r="I9" i="10"/>
  <c r="I10" i="10"/>
  <c r="I11" i="10"/>
  <c r="I12" i="10"/>
  <c r="I13" i="10"/>
  <c r="I6" i="10"/>
</calcChain>
</file>

<file path=xl/sharedStrings.xml><?xml version="1.0" encoding="utf-8"?>
<sst xmlns="http://schemas.openxmlformats.org/spreadsheetml/2006/main" count="168" uniqueCount="53">
  <si>
    <t>Observações</t>
  </si>
  <si>
    <t>gl</t>
  </si>
  <si>
    <t>Stat 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</si>
  <si>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</si>
  <si>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</si>
  <si>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</si>
  <si>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</si>
  <si>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</si>
  <si>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</si>
  <si>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ANOVA</t>
  </si>
  <si>
    <t>Regressão</t>
  </si>
  <si>
    <t>Resíduo</t>
  </si>
  <si>
    <t>Total</t>
  </si>
  <si>
    <t>Interseção</t>
  </si>
  <si>
    <t>SQ</t>
  </si>
  <si>
    <t>MQ</t>
  </si>
  <si>
    <t>F</t>
  </si>
  <si>
    <t>F de significação</t>
  </si>
  <si>
    <t>Coeficientes</t>
  </si>
  <si>
    <t>valor-P</t>
  </si>
  <si>
    <t>95% inferiores</t>
  </si>
  <si>
    <t>95% superiores</t>
  </si>
  <si>
    <t>Inferior 95,0%</t>
  </si>
  <si>
    <t>Superior 95,0%</t>
  </si>
  <si>
    <t>Funcionário</t>
  </si>
  <si>
    <t>Salário</t>
  </si>
  <si>
    <t>A</t>
  </si>
  <si>
    <t>B</t>
  </si>
  <si>
    <t>C</t>
  </si>
  <si>
    <t>D</t>
  </si>
  <si>
    <t>E</t>
  </si>
  <si>
    <t>G</t>
  </si>
  <si>
    <t>H</t>
  </si>
  <si>
    <t>Experiência</t>
  </si>
  <si>
    <t>Educação (em anos)</t>
  </si>
  <si>
    <t>Emprego (em anos)</t>
  </si>
  <si>
    <t>Salário (anual)</t>
  </si>
  <si>
    <t>Com base no que estudo sobre correlação e regressão linear, quais seriam as etapas iniciais para construir uma  regressão linear múltipla?</t>
  </si>
  <si>
    <t>1.</t>
  </si>
  <si>
    <t>2.</t>
  </si>
  <si>
    <t>3.</t>
  </si>
  <si>
    <t>Estudo de correlação e causalidade</t>
  </si>
  <si>
    <t>Identificar as variáveis (Y, Xs)</t>
  </si>
  <si>
    <t>Definir a expressão matemática</t>
  </si>
  <si>
    <t>4.</t>
  </si>
  <si>
    <t>Encontrar os coeficientes do modelo</t>
  </si>
  <si>
    <t>5.</t>
  </si>
  <si>
    <t>Analisar a qualidade do modelo</t>
  </si>
  <si>
    <t>Estimativa</t>
  </si>
  <si>
    <t>Func.</t>
  </si>
  <si>
    <t>Exp.</t>
  </si>
  <si>
    <t xml:space="preserve">Emp. </t>
  </si>
  <si>
    <t>Educ.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</si>
</sst>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3" applyNumberFormat="0" applyFill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2" fillId="3" borderId="3" xfId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6" xfId="0" applyFont="1" applyFill="1" applyBorder="1" applyAlignment="1">
      <alignment horizontal="center"/>
    </xf>
    <xf numFmtId="0" fontId="0" fillId="5" borderId="0" xfId="0" applyFill="1" applyBorder="1" applyAlignment="1"/>
    <xf numFmtId="0" fontId="3" fillId="0" borderId="6" xfId="0" applyFont="1" applyFill="1" applyBorder="1" applyAlignment="1">
      <alignment horizontal="centerContinuous"/>
    </xf>
    <xf numFmtId="0" fontId="2" fillId="3" borderId="3" xfId="1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0" fillId="6" borderId="7" xfId="0" applyFill="1" applyBorder="1"/>
    <xf numFmtId="0" fontId="6" fillId="6" borderId="4" xfId="0" applyFont="1" applyFill="1" applyBorder="1" applyAlignment="1">
      <alignment horizontal="right"/>
    </xf>
    <xf numFmtId="0" fontId="6" fillId="6" borderId="4" xfId="0" applyFont="1" applyFill="1" applyBorder="1"/>
    <xf numFmtId="0" fontId="0" fillId="6" borderId="4" xfId="0" applyFill="1" applyBorder="1"/>
    <xf numFmtId="0" fontId="0" fillId="6" borderId="8" xfId="0" applyFill="1" applyBorder="1"/>
    <xf numFmtId="0" fontId="0" fillId="6" borderId="9" xfId="0" applyFill="1" applyBorder="1"/>
    <xf numFmtId="0" fontId="6" fillId="6" borderId="0" xfId="0" applyFont="1" applyFill="1" applyBorder="1" applyAlignment="1">
      <alignment horizontal="right"/>
    </xf>
    <xf numFmtId="0" fontId="6" fillId="6" borderId="0" xfId="0" applyFont="1" applyFill="1" applyBorder="1"/>
    <xf numFmtId="0" fontId="0" fillId="6" borderId="0" xfId="0" applyFill="1" applyBorder="1"/>
    <xf numFmtId="0" fontId="0" fillId="6" borderId="10" xfId="0" applyFill="1" applyBorder="1"/>
    <xf numFmtId="0" fontId="0" fillId="6" borderId="11" xfId="0" applyFill="1" applyBorder="1"/>
    <xf numFmtId="0" fontId="6" fillId="6" borderId="5" xfId="0" applyFont="1" applyFill="1" applyBorder="1" applyAlignment="1">
      <alignment horizontal="right"/>
    </xf>
    <xf numFmtId="0" fontId="6" fillId="6" borderId="5" xfId="0" applyFont="1" applyFill="1" applyBorder="1"/>
    <xf numFmtId="0" fontId="0" fillId="6" borderId="5" xfId="0" applyFill="1" applyBorder="1"/>
    <xf numFmtId="0" fontId="0" fillId="6" borderId="12" xfId="0" applyFill="1" applyBorder="1"/>
    <xf numFmtId="0" fontId="7" fillId="0" borderId="6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7" borderId="0" xfId="0" applyFont="1" applyFill="1" applyBorder="1" applyAlignment="1"/>
    <xf numFmtId="0" fontId="5" fillId="5" borderId="0" xfId="0" applyFont="1" applyFill="1" applyBorder="1" applyAlignment="1"/>
    <xf numFmtId="0" fontId="5" fillId="5" borderId="2" xfId="0" applyFont="1" applyFill="1" applyBorder="1" applyAlignment="1"/>
    <xf numFmtId="0" fontId="5" fillId="8" borderId="0" xfId="0" applyFont="1" applyFill="1" applyBorder="1" applyAlignment="1"/>
    <xf numFmtId="0" fontId="5" fillId="8" borderId="2" xfId="0" applyFont="1" applyFill="1" applyBorder="1" applyAlignment="1"/>
    <xf numFmtId="9" fontId="5" fillId="8" borderId="0" xfId="2" applyFont="1" applyFill="1" applyBorder="1" applyAlignment="1">
      <alignment horizontal="center"/>
    </xf>
    <xf numFmtId="9" fontId="5" fillId="8" borderId="2" xfId="2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5" borderId="2" xfId="0" applyFill="1" applyBorder="1" applyAlignment="1"/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Modelo de Regressão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'RLM - Emprego'!$E$5</c:f>
              <c:strCache>
                <c:ptCount val="1"/>
                <c:pt idx="0">
                  <c:v>Salário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'RLM - Emprego'!$E$6:$E$13</c:f>
              <c:numCache>
                <c:formatCode>#,##0</c:formatCode>
                <c:ptCount val="8"/>
                <c:pt idx="0">
                  <c:v>57310</c:v>
                </c:pt>
                <c:pt idx="1">
                  <c:v>57380</c:v>
                </c:pt>
                <c:pt idx="2">
                  <c:v>54135</c:v>
                </c:pt>
                <c:pt idx="3">
                  <c:v>56985</c:v>
                </c:pt>
                <c:pt idx="4">
                  <c:v>58715</c:v>
                </c:pt>
                <c:pt idx="5">
                  <c:v>60620</c:v>
                </c:pt>
                <c:pt idx="6">
                  <c:v>59200</c:v>
                </c:pt>
                <c:pt idx="7">
                  <c:v>60320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4-422D-B6E0-CBEF01DCE0D9}"/>
            </c:ext>
          </c:extLst>
        </c:ser>
        <c:ser>
          <c:idx val="1"/>
          <c:order val="1"/>
          <c:tx>
            <c:strRef>
              <c:f>'RLM - Emprego'!$I$5</c:f>
              <c:strCache>
                <c:ptCount val="1"/>
                <c:pt idx="0">
                  <c:v>Estimativa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'RLM - Emprego'!$I$6:$I$13</c:f>
              <c:numCache>
                <c:formatCode>#,##0</c:formatCode>
                <c:ptCount val="8"/>
                <c:pt idx="0">
                  <c:v>58320.704057279232</c:v>
                </c:pt>
                <c:pt idx="1">
                  <c:v>56736.843675417658</c:v>
                </c:pt>
                <c:pt idx="2">
                  <c:v>56103.299522673027</c:v>
                </c:pt>
                <c:pt idx="3">
                  <c:v>57053.615751789977</c:v>
                </c:pt>
                <c:pt idx="4">
                  <c:v>57687.159904534608</c:v>
                </c:pt>
                <c:pt idx="5">
                  <c:v>61488.424821002387</c:v>
                </c:pt>
                <c:pt idx="6">
                  <c:v>57687.159904534608</c:v>
                </c:pt>
                <c:pt idx="7">
                  <c:v>59587.792362768494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4-422D-B6E0-CBEF01DC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49488"/>
        <c:axId val="599054080"/>
      </c:lineChart>
      <c:catAx>
        <c:axId val="59904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054080"/>
        <c:crosses val="autoZero"/>
        <c:auto val="1"/>
        <c:lblAlgn val="ctr"/>
        <c:lblOffset val="100"/>
        <c:noMultiLvlLbl val="0"/>
      </c:catAx>
      <c:valAx>
        <c:axId val="5990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Modelo de Regressão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'RLM - Emp+Edu'!$E$5</c:f>
              <c:strCache>
                <c:ptCount val="1"/>
                <c:pt idx="0">
                  <c:v>Salário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'RLM - Emp+Edu'!$E$6:$E$13</c:f>
              <c:numCache>
                <c:formatCode>#,##0</c:formatCode>
                <c:ptCount val="8"/>
                <c:pt idx="0">
                  <c:v>57310</c:v>
                </c:pt>
                <c:pt idx="1">
                  <c:v>57380</c:v>
                </c:pt>
                <c:pt idx="2">
                  <c:v>54135</c:v>
                </c:pt>
                <c:pt idx="3">
                  <c:v>56985</c:v>
                </c:pt>
                <c:pt idx="4">
                  <c:v>58715</c:v>
                </c:pt>
                <c:pt idx="5">
                  <c:v>60620</c:v>
                </c:pt>
                <c:pt idx="6">
                  <c:v>59200</c:v>
                </c:pt>
                <c:pt idx="7">
                  <c:v>60320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4-4236-A459-97BB31160947}"/>
            </c:ext>
          </c:extLst>
        </c:ser>
        <c:ser>
          <c:idx val="1"/>
          <c:order val="1"/>
          <c:tx>
            <c:strRef>
              <c:f>'RLM - Emp+Edu'!$I$5</c:f>
              <c:strCache>
                <c:ptCount val="1"/>
                <c:pt idx="0">
                  <c:v>Estimativa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'RLM - Emp+Edu'!$I$6:$I$13</c:f>
              <c:numCache>
                <c:formatCode>#,##0</c:formatCode>
                <c:ptCount val="8"/>
                <c:pt idx="0">
                  <c:v>58722.295814146724</c:v>
                </c:pt>
                <c:pt idx="1">
                  <c:v>57040.808001246405</c:v>
                </c:pt>
                <c:pt idx="2">
                  <c:v>54599.309368832881</c:v>
                </c:pt>
                <c:pt idx="3">
                  <c:v>56492.653810199772</c:v>
                </c:pt>
                <c:pt idx="4">
                  <c:v>58049.700688986602</c:v>
                </c:pt>
                <c:pt idx="5">
                  <c:v>60316.367932693975</c:v>
                </c:pt>
                <c:pt idx="6">
                  <c:v>58934.152442613296</c:v>
                </c:pt>
                <c:pt idx="7">
                  <c:v>60509.711941280337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4-4236-A459-97BB3116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49488"/>
        <c:axId val="599054080"/>
      </c:lineChart>
      <c:catAx>
        <c:axId val="59904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054080"/>
        <c:crosses val="autoZero"/>
        <c:auto val="1"/>
        <c:lblAlgn val="ctr"/>
        <c:lblOffset val="100"/>
        <c:noMultiLvlLbl val="0"/>
      </c:catAx>
      <c:valAx>
        <c:axId val="5990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Modelo de Regressão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'RLM - Emp+Exp+Edu'!$E$5</c:f>
              <c:strCache>
                <c:ptCount val="1"/>
                <c:pt idx="0">
                  <c:v>Salário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'RLM - Emp+Exp+Edu'!$E$6:$E$13</c:f>
              <c:numCache>
                <c:formatCode>#,##0</c:formatCode>
                <c:ptCount val="8"/>
                <c:pt idx="0">
                  <c:v>57310</c:v>
                </c:pt>
                <c:pt idx="1">
                  <c:v>57380</c:v>
                </c:pt>
                <c:pt idx="2">
                  <c:v>54135</c:v>
                </c:pt>
                <c:pt idx="3">
                  <c:v>56985</c:v>
                </c:pt>
                <c:pt idx="4">
                  <c:v>58715</c:v>
                </c:pt>
                <c:pt idx="5">
                  <c:v>60620</c:v>
                </c:pt>
                <c:pt idx="6">
                  <c:v>59200</c:v>
                </c:pt>
                <c:pt idx="7">
                  <c:v>60320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B-4AA2-A715-155EB106652D}"/>
            </c:ext>
          </c:extLst>
        </c:ser>
        <c:ser>
          <c:idx val="1"/>
          <c:order val="1"/>
          <c:tx>
            <c:strRef>
              <c:f>'RLM - Emp+Exp+Edu'!$I$5</c:f>
              <c:strCache>
                <c:ptCount val="1"/>
                <c:pt idx="0">
                  <c:v>Estimativa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'RLM - Emp+Exp+Edu'!$I$6:$I$13</c:f>
              <c:numCache>
                <c:formatCode>#,##0</c:formatCode>
                <c:ptCount val="8"/>
                <c:pt idx="0">
                  <c:v>58134.764560968943</c:v>
                </c:pt>
                <c:pt idx="1">
                  <c:v>57223.179662955699</c:v>
                </c:pt>
                <c:pt idx="2">
                  <c:v>54288.521388926696</c:v>
                </c:pt>
                <c:pt idx="3">
                  <c:v>56826.102797959589</c:v>
                </c:pt>
                <c:pt idx="4">
                  <c:v>58771.653368337065</c:v>
                </c:pt>
                <c:pt idx="5">
                  <c:v>60255.907055541073</c:v>
                </c:pt>
                <c:pt idx="6">
                  <c:v>58395.048208479391</c:v>
                </c:pt>
                <c:pt idx="7">
                  <c:v>60769.822956831493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B-4AA2-A715-155EB106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49488"/>
        <c:axId val="599054080"/>
      </c:lineChart>
      <c:catAx>
        <c:axId val="59904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054080"/>
        <c:crosses val="autoZero"/>
        <c:auto val="1"/>
        <c:lblAlgn val="ctr"/>
        <c:lblOffset val="100"/>
        <c:noMultiLvlLbl val="0"/>
      </c:catAx>
      <c:valAx>
        <c:axId val="5990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70908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BE65A1-C986-40BF-A3D4-FA796299D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6720416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8E63866-0642-4600-A11A-EF167EBDA011}"/>
            </a:ext>
          </a:extLst>
        </xdr:cNvPr>
        <xdr:cNvSpPr/>
      </xdr:nvSpPr>
      <xdr:spPr>
        <a:xfrm>
          <a:off x="3005667" y="127556"/>
          <a:ext cx="672041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Regressão Linear Múltipla (RLM)</a:t>
          </a:r>
        </a:p>
      </xdr:txBody>
    </xdr:sp>
    <xdr:clientData/>
  </xdr:oneCellAnchor>
  <xdr:oneCellAnchor>
    <xdr:from>
      <xdr:col>9</xdr:col>
      <xdr:colOff>93133</xdr:colOff>
      <xdr:row>4</xdr:row>
      <xdr:rowOff>283634</xdr:rowOff>
    </xdr:from>
    <xdr:ext cx="493910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8AF2042-FB56-46CB-B7F1-B51B8C3C6B63}"/>
                </a:ext>
              </a:extLst>
            </xdr:cNvPr>
            <xdr:cNvSpPr txBox="1"/>
          </xdr:nvSpPr>
          <xdr:spPr>
            <a:xfrm>
              <a:off x="6601883" y="1257301"/>
              <a:ext cx="493910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1" i="1">
                        <a:latin typeface="Cambria Math" panose="02040503050406030204" pitchFamily="18" charset="0"/>
                      </a:rPr>
                      <m:t>𝑺𝒂𝒍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𝒓𝒊𝒐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2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2000" b="1" i="1">
                        <a:latin typeface="Cambria Math" panose="02040503050406030204" pitchFamily="18" charset="0"/>
                      </a:rPr>
                      <m:t>𝑬𝒎𝒑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BR" sz="2000" b="1" i="1">
                        <a:latin typeface="Cambria Math" panose="02040503050406030204" pitchFamily="18" charset="0"/>
                      </a:rPr>
                      <m:t>𝑬𝒙𝒑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pt-BR" sz="2000" b="1" i="1">
                        <a:latin typeface="Cambria Math" panose="02040503050406030204" pitchFamily="18" charset="0"/>
                      </a:rPr>
                      <m:t>𝑬𝒅𝒖</m:t>
                    </m:r>
                  </m:oMath>
                </m:oMathPara>
              </a14:m>
              <a:endParaRPr lang="pt-BR" sz="20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8AF2042-FB56-46CB-B7F1-B51B8C3C6B63}"/>
                </a:ext>
              </a:extLst>
            </xdr:cNvPr>
            <xdr:cNvSpPr txBox="1"/>
          </xdr:nvSpPr>
          <xdr:spPr>
            <a:xfrm>
              <a:off x="6601883" y="1257301"/>
              <a:ext cx="493910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000" b="1" i="0">
                  <a:latin typeface="Cambria Math" panose="02040503050406030204" pitchFamily="18" charset="0"/>
                </a:rPr>
                <a:t>𝑺𝒂𝒍á𝒓𝒊𝒐=</a:t>
              </a:r>
              <a:r>
                <a:rPr lang="pt-B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2000" b="1" i="0">
                  <a:latin typeface="Cambria Math" panose="02040503050406030204" pitchFamily="18" charset="0"/>
                </a:rPr>
                <a:t>𝟎+</a:t>
              </a:r>
              <a:r>
                <a:rPr lang="pt-B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2000" b="1" i="0">
                  <a:latin typeface="Cambria Math" panose="02040503050406030204" pitchFamily="18" charset="0"/>
                </a:rPr>
                <a:t>𝟏 𝑬𝒎𝒑+</a:t>
              </a:r>
              <a:r>
                <a:rPr lang="pt-B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2000" b="1" i="0">
                  <a:latin typeface="Cambria Math" panose="02040503050406030204" pitchFamily="18" charset="0"/>
                </a:rPr>
                <a:t>𝟐 𝑬𝒙𝒑+</a:t>
              </a:r>
              <a:r>
                <a:rPr lang="pt-B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2000" b="1" i="0">
                  <a:latin typeface="Cambria Math" panose="02040503050406030204" pitchFamily="18" charset="0"/>
                </a:rPr>
                <a:t>𝟑 𝑬𝒅𝒖</a:t>
              </a:r>
              <a:endParaRPr lang="pt-BR" sz="20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70908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21B655-E2B1-41C0-87EE-5BBF53D3D8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857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6720416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43A6417-A871-4D16-9517-02D54603D765}"/>
            </a:ext>
          </a:extLst>
        </xdr:cNvPr>
        <xdr:cNvSpPr/>
      </xdr:nvSpPr>
      <xdr:spPr>
        <a:xfrm>
          <a:off x="2406650" y="126498"/>
          <a:ext cx="672041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Regressão Linear Múltipla (RLM)</a:t>
          </a:r>
        </a:p>
      </xdr:txBody>
    </xdr:sp>
    <xdr:clientData/>
  </xdr:oneCellAnchor>
  <xdr:oneCellAnchor>
    <xdr:from>
      <xdr:col>9</xdr:col>
      <xdr:colOff>114300</xdr:colOff>
      <xdr:row>4</xdr:row>
      <xdr:rowOff>82551</xdr:rowOff>
    </xdr:from>
    <xdr:ext cx="493910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0674BE9-DE9B-4BEF-B858-A97E83F0DD7D}"/>
                </a:ext>
              </a:extLst>
            </xdr:cNvPr>
            <xdr:cNvSpPr txBox="1"/>
          </xdr:nvSpPr>
          <xdr:spPr>
            <a:xfrm>
              <a:off x="6623050" y="1056218"/>
              <a:ext cx="493910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1" i="1">
                        <a:latin typeface="Cambria Math" panose="02040503050406030204" pitchFamily="18" charset="0"/>
                      </a:rPr>
                      <m:t>𝑺𝒂𝒍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𝒓𝒊𝒐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2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2000" b="1" i="1">
                        <a:latin typeface="Cambria Math" panose="02040503050406030204" pitchFamily="18" charset="0"/>
                      </a:rPr>
                      <m:t>𝑬𝒎𝒑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BR" sz="2000" b="1" i="1">
                        <a:latin typeface="Cambria Math" panose="02040503050406030204" pitchFamily="18" charset="0"/>
                      </a:rPr>
                      <m:t>𝑬𝒙𝒑</m:t>
                    </m:r>
                    <m:r>
                      <a:rPr lang="pt-BR" sz="2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pt-BR" sz="2000" b="1" i="1">
                        <a:latin typeface="Cambria Math" panose="02040503050406030204" pitchFamily="18" charset="0"/>
                      </a:rPr>
                      <m:t>𝑬𝒅𝒖</m:t>
                    </m:r>
                  </m:oMath>
                </m:oMathPara>
              </a14:m>
              <a:endParaRPr lang="pt-BR" sz="20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0674BE9-DE9B-4BEF-B858-A97E83F0DD7D}"/>
                </a:ext>
              </a:extLst>
            </xdr:cNvPr>
            <xdr:cNvSpPr txBox="1"/>
          </xdr:nvSpPr>
          <xdr:spPr>
            <a:xfrm>
              <a:off x="6623050" y="1056218"/>
              <a:ext cx="493910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000" b="1" i="0">
                  <a:latin typeface="Cambria Math" panose="02040503050406030204" pitchFamily="18" charset="0"/>
                </a:rPr>
                <a:t>𝑺𝒂𝒍á𝒓𝒊𝒐=</a:t>
              </a:r>
              <a:r>
                <a:rPr lang="pt-B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2000" b="1" i="0">
                  <a:latin typeface="Cambria Math" panose="02040503050406030204" pitchFamily="18" charset="0"/>
                </a:rPr>
                <a:t>𝟎+</a:t>
              </a:r>
              <a:r>
                <a:rPr lang="pt-B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2000" b="1" i="0">
                  <a:latin typeface="Cambria Math" panose="02040503050406030204" pitchFamily="18" charset="0"/>
                </a:rPr>
                <a:t>𝟏 𝑬𝒎𝒑+</a:t>
              </a:r>
              <a:r>
                <a:rPr lang="pt-B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2000" b="1" i="0">
                  <a:latin typeface="Cambria Math" panose="02040503050406030204" pitchFamily="18" charset="0"/>
                </a:rPr>
                <a:t>𝟐 𝑬𝒙𝒑+</a:t>
              </a:r>
              <a:r>
                <a:rPr lang="pt-B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2000" b="1" i="0">
                  <a:latin typeface="Cambria Math" panose="02040503050406030204" pitchFamily="18" charset="0"/>
                </a:rPr>
                <a:t>𝟑 𝑬𝒅𝒖</a:t>
              </a:r>
              <a:endParaRPr lang="pt-BR" sz="20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642408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E1DB30-1B7D-429C-AC19-1842FE7276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857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537633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7EBA0E9-F508-4B58-9918-69838B878F51}"/>
            </a:ext>
          </a:extLst>
        </xdr:cNvPr>
        <xdr:cNvSpPr/>
      </xdr:nvSpPr>
      <xdr:spPr>
        <a:xfrm>
          <a:off x="2413000" y="127556"/>
          <a:ext cx="537633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Regressão Linear Múltipla (RLM)</a:t>
          </a:r>
        </a:p>
      </xdr:txBody>
    </xdr:sp>
    <xdr:clientData/>
  </xdr:oneCellAnchor>
  <xdr:oneCellAnchor>
    <xdr:from>
      <xdr:col>11</xdr:col>
      <xdr:colOff>579967</xdr:colOff>
      <xdr:row>1</xdr:row>
      <xdr:rowOff>177800</xdr:rowOff>
    </xdr:from>
    <xdr:ext cx="395127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D9D2781-E937-4011-9EF7-80C59DA7B408}"/>
                </a:ext>
              </a:extLst>
            </xdr:cNvPr>
            <xdr:cNvSpPr txBox="1"/>
          </xdr:nvSpPr>
          <xdr:spPr>
            <a:xfrm>
              <a:off x="6898217" y="283633"/>
              <a:ext cx="39512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𝑺𝒂𝒍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á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𝒓𝒊𝒐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𝑬𝒎𝒑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𝑬𝒙𝒑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𝑬𝒅𝒖</m:t>
                    </m:r>
                  </m:oMath>
                </m:oMathPara>
              </a14:m>
              <a:endParaRPr lang="pt-BR" sz="1600" b="1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D9D2781-E937-4011-9EF7-80C59DA7B408}"/>
                </a:ext>
              </a:extLst>
            </xdr:cNvPr>
            <xdr:cNvSpPr txBox="1"/>
          </xdr:nvSpPr>
          <xdr:spPr>
            <a:xfrm>
              <a:off x="6898217" y="283633"/>
              <a:ext cx="39512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𝑺𝒂𝒍á𝒓𝒊𝒐=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𝟎+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𝟏 𝑬𝒎𝒑+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𝟐 𝑬𝒙𝒑+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𝟑 𝑬𝒅𝒖</a:t>
              </a:r>
              <a:endParaRPr lang="pt-BR" sz="1600" b="1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127000</xdr:colOff>
      <xdr:row>4</xdr:row>
      <xdr:rowOff>116416</xdr:rowOff>
    </xdr:from>
    <xdr:ext cx="220900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42F81BA-9B6E-4005-81AC-1DFD99957057}"/>
                </a:ext>
              </a:extLst>
            </xdr:cNvPr>
            <xdr:cNvSpPr txBox="1"/>
          </xdr:nvSpPr>
          <xdr:spPr>
            <a:xfrm>
              <a:off x="8699500" y="1090083"/>
              <a:ext cx="220900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𝑺𝒂𝒍</m:t>
                    </m:r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á</m:t>
                    </m:r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𝒓𝒊𝒐</m:t>
                    </m:r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𝑬𝒎𝒑</m:t>
                    </m:r>
                  </m:oMath>
                </m:oMathPara>
              </a14:m>
              <a:endParaRPr lang="pt-BR" sz="16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42F81BA-9B6E-4005-81AC-1DFD99957057}"/>
                </a:ext>
              </a:extLst>
            </xdr:cNvPr>
            <xdr:cNvSpPr txBox="1"/>
          </xdr:nvSpPr>
          <xdr:spPr>
            <a:xfrm>
              <a:off x="8699500" y="1090083"/>
              <a:ext cx="220900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𝑺𝒂𝒍á𝒓𝒊𝒐=</a:t>
              </a:r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𝟎+</a:t>
              </a:r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𝟏 𝑬𝒎𝒑</a:t>
              </a:r>
              <a:endParaRPr lang="pt-BR" sz="16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254000</xdr:colOff>
      <xdr:row>13</xdr:row>
      <xdr:rowOff>125940</xdr:rowOff>
    </xdr:from>
    <xdr:to>
      <xdr:col>9</xdr:col>
      <xdr:colOff>433917</xdr:colOff>
      <xdr:row>27</xdr:row>
      <xdr:rowOff>159807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5658F77-BB50-4B01-8540-816264265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642408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C5BCCD-41CD-4555-AC4D-F3A924F3F1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857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537633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61527A-138F-48A8-AC2B-8BB2B82B2063}"/>
            </a:ext>
          </a:extLst>
        </xdr:cNvPr>
        <xdr:cNvSpPr/>
      </xdr:nvSpPr>
      <xdr:spPr>
        <a:xfrm>
          <a:off x="1835150" y="126498"/>
          <a:ext cx="537633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Regressão Linear Múltipla (RLM)</a:t>
          </a:r>
        </a:p>
      </xdr:txBody>
    </xdr:sp>
    <xdr:clientData/>
  </xdr:oneCellAnchor>
  <xdr:oneCellAnchor>
    <xdr:from>
      <xdr:col>11</xdr:col>
      <xdr:colOff>579967</xdr:colOff>
      <xdr:row>1</xdr:row>
      <xdr:rowOff>177800</xdr:rowOff>
    </xdr:from>
    <xdr:ext cx="395127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D13B03E-E886-4DD2-AFE8-AB167D444A68}"/>
                </a:ext>
              </a:extLst>
            </xdr:cNvPr>
            <xdr:cNvSpPr txBox="1"/>
          </xdr:nvSpPr>
          <xdr:spPr>
            <a:xfrm>
              <a:off x="6895042" y="282575"/>
              <a:ext cx="39512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𝑺𝒂𝒍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á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𝒓𝒊𝒐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𝑬𝒎𝒑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𝑬𝒙𝒑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𝑬𝒅𝒖</m:t>
                    </m:r>
                  </m:oMath>
                </m:oMathPara>
              </a14:m>
              <a:endParaRPr lang="pt-BR" sz="1600" b="1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D13B03E-E886-4DD2-AFE8-AB167D444A68}"/>
                </a:ext>
              </a:extLst>
            </xdr:cNvPr>
            <xdr:cNvSpPr txBox="1"/>
          </xdr:nvSpPr>
          <xdr:spPr>
            <a:xfrm>
              <a:off x="6895042" y="282575"/>
              <a:ext cx="39512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𝑺𝒂𝒍á𝒓𝒊𝒐=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𝟎+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𝟏 𝑬𝒎𝒑+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𝟐 𝑬𝒙𝒑+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𝟑 𝑬𝒅𝒖</a:t>
              </a:r>
              <a:endParaRPr lang="pt-BR" sz="1600" b="1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232833</xdr:colOff>
      <xdr:row>4</xdr:row>
      <xdr:rowOff>42332</xdr:rowOff>
    </xdr:from>
    <xdr:ext cx="306981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837B739-3821-4972-9699-18B5FACDA8C3}"/>
                </a:ext>
              </a:extLst>
            </xdr:cNvPr>
            <xdr:cNvSpPr txBox="1"/>
          </xdr:nvSpPr>
          <xdr:spPr>
            <a:xfrm>
              <a:off x="8191500" y="1015999"/>
              <a:ext cx="306981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𝑺𝒂𝒍</m:t>
                    </m:r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á</m:t>
                    </m:r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𝒓𝒊𝒐</m:t>
                    </m:r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𝑬𝒎𝒑</m:t>
                    </m:r>
                    <m:r>
                      <a:rPr kumimoji="0" lang="pt-BR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0" lang="pt-BR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pt-BR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kumimoji="0" lang="pt-BR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𝟑</m:t>
                        </m:r>
                      </m:sub>
                    </m:sSub>
                    <m:r>
                      <a:rPr kumimoji="0" lang="pt-BR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𝑬𝒅𝒖</m:t>
                    </m:r>
                  </m:oMath>
                </m:oMathPara>
              </a14:m>
              <a:endParaRPr lang="pt-BR" sz="16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837B739-3821-4972-9699-18B5FACDA8C3}"/>
                </a:ext>
              </a:extLst>
            </xdr:cNvPr>
            <xdr:cNvSpPr txBox="1"/>
          </xdr:nvSpPr>
          <xdr:spPr>
            <a:xfrm>
              <a:off x="8191500" y="1015999"/>
              <a:ext cx="306981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𝑺𝒂𝒍á𝒓𝒊𝒐=</a:t>
              </a:r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𝟎+</a:t>
              </a:r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𝟏 𝑬𝒎𝒑</a:t>
              </a:r>
              <a:r>
                <a:rPr kumimoji="0" lang="pt-BR" sz="16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0" lang="pt-BR" sz="16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𝜷</a:t>
              </a:r>
              <a:r>
                <a:rPr kumimoji="0" lang="pt-BR" sz="16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pt-BR" sz="16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𝟑</a:t>
              </a:r>
              <a:r>
                <a:rPr kumimoji="0" lang="pt-BR" sz="16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𝑬𝒅𝒖</a:t>
              </a:r>
              <a:endParaRPr lang="pt-BR" sz="16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254000</xdr:colOff>
      <xdr:row>13</xdr:row>
      <xdr:rowOff>125940</xdr:rowOff>
    </xdr:from>
    <xdr:to>
      <xdr:col>9</xdr:col>
      <xdr:colOff>433917</xdr:colOff>
      <xdr:row>27</xdr:row>
      <xdr:rowOff>159807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28E0FD-C791-4B93-A095-D63AB5FAB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642408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5810CE-668F-49CB-B82E-09DFD164AE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857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537633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D58FC7E-BF3E-4D58-B994-529B182B3D92}"/>
            </a:ext>
          </a:extLst>
        </xdr:cNvPr>
        <xdr:cNvSpPr/>
      </xdr:nvSpPr>
      <xdr:spPr>
        <a:xfrm>
          <a:off x="1835150" y="126498"/>
          <a:ext cx="537633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Regressão Linear Múltipla (RLM)</a:t>
          </a:r>
        </a:p>
      </xdr:txBody>
    </xdr:sp>
    <xdr:clientData/>
  </xdr:oneCellAnchor>
  <xdr:oneCellAnchor>
    <xdr:from>
      <xdr:col>11</xdr:col>
      <xdr:colOff>675217</xdr:colOff>
      <xdr:row>1</xdr:row>
      <xdr:rowOff>177800</xdr:rowOff>
    </xdr:from>
    <xdr:ext cx="395127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A577F29-EC57-4EF7-BAE4-F2F0428A58AF}"/>
                </a:ext>
              </a:extLst>
            </xdr:cNvPr>
            <xdr:cNvSpPr txBox="1"/>
          </xdr:nvSpPr>
          <xdr:spPr>
            <a:xfrm>
              <a:off x="6993467" y="283633"/>
              <a:ext cx="39512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𝑺𝒂𝒍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á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𝒓𝒊𝒐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𝑬𝒎𝒑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𝑬𝒙𝒑</m:t>
                    </m:r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600" b="1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pt-BR" sz="1600" b="1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𝑬𝒅𝒖</m:t>
                    </m:r>
                  </m:oMath>
                </m:oMathPara>
              </a14:m>
              <a:endParaRPr lang="pt-BR" sz="1600" b="1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A577F29-EC57-4EF7-BAE4-F2F0428A58AF}"/>
                </a:ext>
              </a:extLst>
            </xdr:cNvPr>
            <xdr:cNvSpPr txBox="1"/>
          </xdr:nvSpPr>
          <xdr:spPr>
            <a:xfrm>
              <a:off x="6993467" y="283633"/>
              <a:ext cx="395127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𝑺𝒂𝒍á𝒓𝒊𝒐=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𝟎+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𝟏 𝑬𝒎𝒑+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𝟐 𝑬𝒙𝒑+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600" b="1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𝟑 𝑬𝒅𝒖</a:t>
              </a:r>
              <a:endParaRPr lang="pt-BR" sz="1600" b="1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254000</xdr:colOff>
      <xdr:row>13</xdr:row>
      <xdr:rowOff>125940</xdr:rowOff>
    </xdr:from>
    <xdr:to>
      <xdr:col>9</xdr:col>
      <xdr:colOff>433917</xdr:colOff>
      <xdr:row>27</xdr:row>
      <xdr:rowOff>159807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C0BF20-B10A-4881-A37C-18225A66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5E6B-B601-4FFF-86D9-1E95337FB122}">
  <dimension ref="B1:R14"/>
  <sheetViews>
    <sheetView showGridLines="0" zoomScale="90" zoomScaleNormal="90" workbookViewId="0">
      <selection activeCell="E5" sqref="E5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16.42578125" style="2" bestFit="1" customWidth="1"/>
    <col min="5" max="5" width="10.140625" bestFit="1" customWidth="1"/>
    <col min="6" max="6" width="14.42578125" bestFit="1" customWidth="1"/>
    <col min="7" max="8" width="16.140625" customWidth="1"/>
    <col min="9" max="9" width="12.5703125" bestFit="1" customWidth="1"/>
    <col min="10" max="10" width="12.28515625" customWidth="1"/>
    <col min="12" max="12" width="11.5703125" bestFit="1" customWidth="1"/>
    <col min="15" max="15" width="11.28515625" bestFit="1" customWidth="1"/>
  </cols>
  <sheetData>
    <row r="1" spans="2:18" ht="8.25" customHeight="1" x14ac:dyDescent="0.25">
      <c r="C1"/>
      <c r="D1"/>
    </row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6.75" customHeight="1" x14ac:dyDescent="0.25">
      <c r="C3"/>
      <c r="D3"/>
    </row>
    <row r="5" spans="2:18" ht="43.5" customHeight="1" thickBot="1" x14ac:dyDescent="0.3">
      <c r="D5" s="13" t="s">
        <v>24</v>
      </c>
      <c r="E5" s="13" t="s">
        <v>36</v>
      </c>
      <c r="F5" s="13" t="s">
        <v>35</v>
      </c>
      <c r="G5" s="13" t="s">
        <v>33</v>
      </c>
      <c r="H5" s="13" t="s">
        <v>34</v>
      </c>
    </row>
    <row r="6" spans="2:18" ht="18.75" thickTop="1" x14ac:dyDescent="0.25">
      <c r="D6" s="4" t="s">
        <v>26</v>
      </c>
      <c r="E6" s="14">
        <v>57310</v>
      </c>
      <c r="F6" s="5">
        <v>10</v>
      </c>
      <c r="G6" s="5">
        <v>2</v>
      </c>
      <c r="H6" s="5">
        <v>16</v>
      </c>
    </row>
    <row r="7" spans="2:18" ht="18" x14ac:dyDescent="0.25">
      <c r="D7" s="4" t="s">
        <v>27</v>
      </c>
      <c r="E7" s="14">
        <v>57380</v>
      </c>
      <c r="F7" s="5">
        <v>5</v>
      </c>
      <c r="G7" s="5">
        <v>6</v>
      </c>
      <c r="H7" s="5">
        <v>16</v>
      </c>
      <c r="J7" s="43" t="s">
        <v>37</v>
      </c>
      <c r="K7" s="44"/>
      <c r="L7" s="44"/>
      <c r="M7" s="44"/>
      <c r="N7" s="44"/>
      <c r="O7" s="44"/>
      <c r="P7" s="45"/>
    </row>
    <row r="8" spans="2:18" ht="18" x14ac:dyDescent="0.25">
      <c r="D8" s="4" t="s">
        <v>28</v>
      </c>
      <c r="E8" s="14">
        <v>54135</v>
      </c>
      <c r="F8" s="5">
        <v>3</v>
      </c>
      <c r="G8" s="5">
        <v>1</v>
      </c>
      <c r="H8" s="5">
        <v>12</v>
      </c>
      <c r="J8" s="46"/>
      <c r="K8" s="47"/>
      <c r="L8" s="47"/>
      <c r="M8" s="47"/>
      <c r="N8" s="47"/>
      <c r="O8" s="47"/>
      <c r="P8" s="48"/>
    </row>
    <row r="9" spans="2:18" ht="18" x14ac:dyDescent="0.25">
      <c r="D9" s="4" t="s">
        <v>29</v>
      </c>
      <c r="E9" s="14">
        <v>56985</v>
      </c>
      <c r="F9" s="5">
        <v>6</v>
      </c>
      <c r="G9" s="5">
        <v>5</v>
      </c>
      <c r="H9" s="5">
        <v>14</v>
      </c>
      <c r="J9" s="49"/>
      <c r="K9" s="50"/>
      <c r="L9" s="50"/>
      <c r="M9" s="50"/>
      <c r="N9" s="50"/>
      <c r="O9" s="50"/>
      <c r="P9" s="51"/>
    </row>
    <row r="10" spans="2:18" ht="18" x14ac:dyDescent="0.25">
      <c r="D10" s="4" t="s">
        <v>30</v>
      </c>
      <c r="E10" s="14">
        <v>58715</v>
      </c>
      <c r="F10" s="5">
        <v>8</v>
      </c>
      <c r="G10" s="5">
        <v>8</v>
      </c>
      <c r="H10" s="5">
        <v>16</v>
      </c>
      <c r="J10" s="16"/>
      <c r="K10" s="17" t="s">
        <v>38</v>
      </c>
      <c r="L10" s="18" t="s">
        <v>41</v>
      </c>
      <c r="M10" s="19"/>
      <c r="N10" s="19"/>
      <c r="O10" s="19"/>
      <c r="P10" s="20"/>
    </row>
    <row r="11" spans="2:18" ht="18" x14ac:dyDescent="0.25">
      <c r="D11" s="4" t="s">
        <v>16</v>
      </c>
      <c r="E11" s="14">
        <v>60620</v>
      </c>
      <c r="F11" s="5">
        <v>20</v>
      </c>
      <c r="G11" s="5">
        <v>0</v>
      </c>
      <c r="H11" s="5">
        <v>12</v>
      </c>
      <c r="J11" s="21"/>
      <c r="K11" s="22" t="s">
        <v>39</v>
      </c>
      <c r="L11" s="23" t="s">
        <v>42</v>
      </c>
      <c r="M11" s="24"/>
      <c r="N11" s="24"/>
      <c r="O11" s="24"/>
      <c r="P11" s="25"/>
    </row>
    <row r="12" spans="2:18" ht="18" x14ac:dyDescent="0.25">
      <c r="D12" s="4" t="s">
        <v>31</v>
      </c>
      <c r="E12" s="14">
        <v>59200</v>
      </c>
      <c r="F12" s="5">
        <v>8</v>
      </c>
      <c r="G12" s="5">
        <v>4</v>
      </c>
      <c r="H12" s="5">
        <v>18</v>
      </c>
      <c r="J12" s="21"/>
      <c r="K12" s="22" t="s">
        <v>40</v>
      </c>
      <c r="L12" s="23" t="s">
        <v>43</v>
      </c>
      <c r="M12" s="24"/>
      <c r="N12" s="24"/>
      <c r="O12" s="24"/>
      <c r="P12" s="25"/>
    </row>
    <row r="13" spans="2:18" ht="18.75" thickBot="1" x14ac:dyDescent="0.3">
      <c r="D13" s="6" t="s">
        <v>32</v>
      </c>
      <c r="E13" s="15">
        <v>60320</v>
      </c>
      <c r="F13" s="7">
        <v>14</v>
      </c>
      <c r="G13" s="7">
        <v>6</v>
      </c>
      <c r="H13" s="7">
        <v>17</v>
      </c>
      <c r="J13" s="21"/>
      <c r="K13" s="22" t="s">
        <v>44</v>
      </c>
      <c r="L13" s="23" t="s">
        <v>45</v>
      </c>
      <c r="M13" s="24"/>
      <c r="N13" s="24"/>
      <c r="O13" s="24"/>
      <c r="P13" s="25"/>
    </row>
    <row r="14" spans="2:18" ht="15.75" x14ac:dyDescent="0.25">
      <c r="J14" s="26"/>
      <c r="K14" s="27" t="s">
        <v>46</v>
      </c>
      <c r="L14" s="28" t="s">
        <v>47</v>
      </c>
      <c r="M14" s="29"/>
      <c r="N14" s="29"/>
      <c r="O14" s="29"/>
      <c r="P14" s="30"/>
    </row>
  </sheetData>
  <mergeCells count="1">
    <mergeCell ref="J7:P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0575-8FAD-4E5F-B026-80B77BBE493C}">
  <dimension ref="B1:R13"/>
  <sheetViews>
    <sheetView showGridLines="0" topLeftCell="B1" zoomScale="90" zoomScaleNormal="90" workbookViewId="0">
      <selection activeCell="J8" sqref="J8:J10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16.42578125" style="2" bestFit="1" customWidth="1"/>
    <col min="5" max="5" width="10.140625" bestFit="1" customWidth="1"/>
    <col min="6" max="6" width="14.42578125" bestFit="1" customWidth="1"/>
    <col min="7" max="8" width="16.140625" customWidth="1"/>
    <col min="9" max="9" width="4.28515625" customWidth="1"/>
    <col min="10" max="10" width="23.7109375" bestFit="1" customWidth="1"/>
    <col min="11" max="11" width="18.85546875" bestFit="1" customWidth="1"/>
    <col min="12" max="12" width="24.140625" bestFit="1" customWidth="1"/>
    <col min="13" max="13" width="17.28515625" bestFit="1" customWidth="1"/>
    <col min="14" max="14" width="25" bestFit="1" customWidth="1"/>
    <col min="15" max="15" width="11.28515625" bestFit="1" customWidth="1"/>
  </cols>
  <sheetData>
    <row r="1" spans="2:18" ht="8.25" customHeight="1" x14ac:dyDescent="0.25">
      <c r="C1"/>
      <c r="D1"/>
    </row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6.75" customHeight="1" x14ac:dyDescent="0.25">
      <c r="C3"/>
      <c r="D3"/>
    </row>
    <row r="5" spans="2:18" ht="43.5" customHeight="1" thickBot="1" x14ac:dyDescent="0.3">
      <c r="D5" s="13" t="s">
        <v>24</v>
      </c>
      <c r="E5" s="13" t="s">
        <v>36</v>
      </c>
      <c r="F5" s="13" t="s">
        <v>35</v>
      </c>
      <c r="G5" s="13" t="s">
        <v>33</v>
      </c>
      <c r="H5" s="13" t="s">
        <v>34</v>
      </c>
    </row>
    <row r="6" spans="2:18" ht="19.5" thickTop="1" x14ac:dyDescent="0.3">
      <c r="D6" s="4" t="s">
        <v>26</v>
      </c>
      <c r="E6" s="14">
        <v>57310</v>
      </c>
      <c r="F6" s="5">
        <v>10</v>
      </c>
      <c r="G6" s="5">
        <v>2</v>
      </c>
      <c r="H6" s="5">
        <v>16</v>
      </c>
      <c r="J6" s="31"/>
      <c r="K6" s="40" t="s">
        <v>36</v>
      </c>
      <c r="L6" s="31" t="s">
        <v>35</v>
      </c>
      <c r="M6" s="31" t="s">
        <v>33</v>
      </c>
      <c r="N6" s="31" t="s">
        <v>34</v>
      </c>
    </row>
    <row r="7" spans="2:18" ht="18.75" x14ac:dyDescent="0.3">
      <c r="D7" s="4" t="s">
        <v>27</v>
      </c>
      <c r="E7" s="14">
        <v>57380</v>
      </c>
      <c r="F7" s="5">
        <v>5</v>
      </c>
      <c r="G7" s="5">
        <v>6</v>
      </c>
      <c r="H7" s="5">
        <v>16</v>
      </c>
      <c r="J7" s="32" t="s">
        <v>36</v>
      </c>
      <c r="K7" s="34">
        <v>1</v>
      </c>
      <c r="L7" s="33"/>
      <c r="M7" s="33"/>
      <c r="N7" s="33"/>
    </row>
    <row r="8" spans="2:18" ht="18.75" x14ac:dyDescent="0.3">
      <c r="D8" s="4" t="s">
        <v>28</v>
      </c>
      <c r="E8" s="14">
        <v>54135</v>
      </c>
      <c r="F8" s="5">
        <v>3</v>
      </c>
      <c r="G8" s="5">
        <v>1</v>
      </c>
      <c r="H8" s="5">
        <v>12</v>
      </c>
      <c r="J8" s="36" t="s">
        <v>35</v>
      </c>
      <c r="K8" s="38">
        <v>0.82386566710961451</v>
      </c>
      <c r="L8" s="34">
        <v>1</v>
      </c>
      <c r="M8" s="33"/>
      <c r="N8" s="33"/>
    </row>
    <row r="9" spans="2:18" ht="18.75" x14ac:dyDescent="0.3">
      <c r="D9" s="4" t="s">
        <v>29</v>
      </c>
      <c r="E9" s="14">
        <v>56985</v>
      </c>
      <c r="F9" s="5">
        <v>6</v>
      </c>
      <c r="G9" s="5">
        <v>5</v>
      </c>
      <c r="H9" s="5">
        <v>14</v>
      </c>
      <c r="J9" s="36" t="s">
        <v>33</v>
      </c>
      <c r="K9" s="38">
        <v>0.18926119622466231</v>
      </c>
      <c r="L9" s="38">
        <v>-0.31025947002958504</v>
      </c>
      <c r="M9" s="34">
        <v>1</v>
      </c>
      <c r="N9" s="33"/>
    </row>
    <row r="10" spans="2:18" ht="19.5" thickBot="1" x14ac:dyDescent="0.35">
      <c r="D10" s="4" t="s">
        <v>30</v>
      </c>
      <c r="E10" s="14">
        <v>58715</v>
      </c>
      <c r="F10" s="5">
        <v>8</v>
      </c>
      <c r="G10" s="5">
        <v>8</v>
      </c>
      <c r="H10" s="5">
        <v>16</v>
      </c>
      <c r="J10" s="37" t="s">
        <v>34</v>
      </c>
      <c r="K10" s="39">
        <v>0.37461450516159778</v>
      </c>
      <c r="L10" s="39">
        <v>-0.10821628254885132</v>
      </c>
      <c r="M10" s="39">
        <v>0.64521438783226448</v>
      </c>
      <c r="N10" s="35">
        <v>1</v>
      </c>
    </row>
    <row r="11" spans="2:18" ht="18" x14ac:dyDescent="0.25">
      <c r="D11" s="4" t="s">
        <v>16</v>
      </c>
      <c r="E11" s="14">
        <v>60620</v>
      </c>
      <c r="F11" s="5">
        <v>20</v>
      </c>
      <c r="G11" s="5">
        <v>0</v>
      </c>
      <c r="H11" s="5">
        <v>12</v>
      </c>
    </row>
    <row r="12" spans="2:18" ht="18" x14ac:dyDescent="0.25">
      <c r="D12" s="4" t="s">
        <v>31</v>
      </c>
      <c r="E12" s="14">
        <v>59200</v>
      </c>
      <c r="F12" s="5">
        <v>8</v>
      </c>
      <c r="G12" s="5">
        <v>4</v>
      </c>
      <c r="H12" s="5">
        <v>18</v>
      </c>
    </row>
    <row r="13" spans="2:18" ht="18.75" thickBot="1" x14ac:dyDescent="0.3">
      <c r="D13" s="6" t="s">
        <v>32</v>
      </c>
      <c r="E13" s="15">
        <v>60320</v>
      </c>
      <c r="F13" s="7">
        <v>14</v>
      </c>
      <c r="G13" s="7">
        <v>6</v>
      </c>
      <c r="H13" s="7">
        <v>17</v>
      </c>
    </row>
  </sheetData>
  <conditionalFormatting sqref="K8:K10 L9:L10 M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4B3E-3B37-48E3-A48A-99557D570B59}">
  <dimension ref="B1:T22"/>
  <sheetViews>
    <sheetView showGridLines="0" tabSelected="1" topLeftCell="A4" zoomScale="90" zoomScaleNormal="90" workbookViewId="0">
      <selection activeCell="L25" sqref="L25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7.85546875" style="2" bestFit="1" customWidth="1"/>
    <col min="5" max="5" width="10.140625" bestFit="1" customWidth="1"/>
    <col min="6" max="6" width="14.42578125" bestFit="1" customWidth="1"/>
    <col min="7" max="7" width="6.7109375" bestFit="1" customWidth="1"/>
    <col min="8" max="8" width="8.140625" bestFit="1" customWidth="1"/>
    <col min="9" max="9" width="14.42578125" customWidth="1"/>
    <col min="10" max="10" width="12.28515625" customWidth="1"/>
    <col min="12" max="12" width="11.5703125" bestFit="1" customWidth="1"/>
    <col min="13" max="13" width="13" customWidth="1"/>
    <col min="15" max="15" width="11.28515625" bestFit="1" customWidth="1"/>
  </cols>
  <sheetData>
    <row r="1" spans="2:18" ht="8.25" customHeight="1" x14ac:dyDescent="0.25">
      <c r="C1"/>
      <c r="D1"/>
    </row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6.75" customHeight="1" x14ac:dyDescent="0.25">
      <c r="C3"/>
      <c r="D3"/>
    </row>
    <row r="5" spans="2:18" ht="18.75" thickBot="1" x14ac:dyDescent="0.3">
      <c r="D5" s="3" t="s">
        <v>49</v>
      </c>
      <c r="E5" s="3" t="s">
        <v>25</v>
      </c>
      <c r="F5" s="3" t="s">
        <v>51</v>
      </c>
      <c r="G5" s="3" t="s">
        <v>50</v>
      </c>
      <c r="H5" s="3" t="s">
        <v>52</v>
      </c>
      <c r="I5" s="3" t="s">
        <v>48</v>
      </c>
      <c r="L5" t="s">
        <v>3</v>
      </c>
    </row>
    <row r="6" spans="2:18" ht="19.5" thickTop="1" thickBot="1" x14ac:dyDescent="0.3">
      <c r="D6" s="4" t="s">
        <v>26</v>
      </c>
      <c r="E6" s="14">
        <v>57310</v>
      </c>
      <c r="F6" s="5">
        <v>10</v>
      </c>
      <c r="G6" s="5">
        <v>2</v>
      </c>
      <c r="H6" s="5">
        <v>16</v>
      </c>
      <c r="I6" s="14">
        <f>$M$21+$M$22*F6</f>
        <v>58320.704057279232</v>
      </c>
    </row>
    <row r="7" spans="2:18" ht="18" customHeight="1" x14ac:dyDescent="0.25">
      <c r="D7" s="4" t="s">
        <v>27</v>
      </c>
      <c r="E7" s="14">
        <v>57380</v>
      </c>
      <c r="F7" s="5">
        <v>5</v>
      </c>
      <c r="G7" s="5">
        <v>6</v>
      </c>
      <c r="H7" s="5">
        <v>16</v>
      </c>
      <c r="I7" s="14">
        <f t="shared" ref="I7:I13" si="0">$M$21+$M$22*F7</f>
        <v>56736.843675417658</v>
      </c>
      <c r="L7" s="12" t="s">
        <v>4</v>
      </c>
      <c r="M7" s="12"/>
    </row>
    <row r="8" spans="2:18" ht="18" x14ac:dyDescent="0.25">
      <c r="D8" s="4" t="s">
        <v>28</v>
      </c>
      <c r="E8" s="14">
        <v>54135</v>
      </c>
      <c r="F8" s="5">
        <v>3</v>
      </c>
      <c r="G8" s="5">
        <v>1</v>
      </c>
      <c r="H8" s="5">
        <v>12</v>
      </c>
      <c r="I8" s="14">
        <f t="shared" si="0"/>
        <v>56103.299522673027</v>
      </c>
      <c r="L8" s="8" t="s">
        <v>5</v>
      </c>
      <c r="M8" s="8">
        <v>0.82386566710961451</v>
      </c>
    </row>
    <row r="9" spans="2:18" ht="18" x14ac:dyDescent="0.25">
      <c r="D9" s="4" t="s">
        <v>29</v>
      </c>
      <c r="E9" s="14">
        <v>56985</v>
      </c>
      <c r="F9" s="5">
        <v>6</v>
      </c>
      <c r="G9" s="5">
        <v>5</v>
      </c>
      <c r="H9" s="5">
        <v>14</v>
      </c>
      <c r="I9" s="14">
        <f t="shared" si="0"/>
        <v>57053.615751789977</v>
      </c>
      <c r="L9" s="8" t="s">
        <v>6</v>
      </c>
      <c r="M9" s="8">
        <v>0.67875463744197007</v>
      </c>
    </row>
    <row r="10" spans="2:18" ht="18" x14ac:dyDescent="0.25">
      <c r="D10" s="4" t="s">
        <v>30</v>
      </c>
      <c r="E10" s="14">
        <v>58715</v>
      </c>
      <c r="F10" s="5">
        <v>8</v>
      </c>
      <c r="G10" s="5">
        <v>8</v>
      </c>
      <c r="H10" s="5">
        <v>16</v>
      </c>
      <c r="I10" s="14">
        <f t="shared" si="0"/>
        <v>57687.159904534608</v>
      </c>
      <c r="L10" s="8" t="s">
        <v>7</v>
      </c>
      <c r="M10" s="8">
        <v>0.62521374368229843</v>
      </c>
    </row>
    <row r="11" spans="2:18" ht="18" x14ac:dyDescent="0.25">
      <c r="D11" s="4" t="s">
        <v>16</v>
      </c>
      <c r="E11" s="14">
        <v>60620</v>
      </c>
      <c r="F11" s="5">
        <v>20</v>
      </c>
      <c r="G11" s="5">
        <v>0</v>
      </c>
      <c r="H11" s="5">
        <v>12</v>
      </c>
      <c r="I11" s="14">
        <f t="shared" si="0"/>
        <v>61488.424821002387</v>
      </c>
      <c r="L11" s="11" t="s">
        <v>8</v>
      </c>
      <c r="M11" s="11">
        <v>1287.7314673258279</v>
      </c>
    </row>
    <row r="12" spans="2:18" ht="18.75" thickBot="1" x14ac:dyDescent="0.3">
      <c r="D12" s="4" t="s">
        <v>31</v>
      </c>
      <c r="E12" s="14">
        <v>59200</v>
      </c>
      <c r="F12" s="5">
        <v>8</v>
      </c>
      <c r="G12" s="5">
        <v>4</v>
      </c>
      <c r="H12" s="5">
        <v>18</v>
      </c>
      <c r="I12" s="14">
        <f t="shared" si="0"/>
        <v>57687.159904534608</v>
      </c>
      <c r="L12" s="9" t="s">
        <v>0</v>
      </c>
      <c r="M12" s="9">
        <v>8</v>
      </c>
    </row>
    <row r="13" spans="2:18" ht="18.75" thickBot="1" x14ac:dyDescent="0.3">
      <c r="D13" s="6" t="s">
        <v>32</v>
      </c>
      <c r="E13" s="15">
        <v>60320</v>
      </c>
      <c r="F13" s="7">
        <v>14</v>
      </c>
      <c r="G13" s="7">
        <v>6</v>
      </c>
      <c r="H13" s="7">
        <v>17</v>
      </c>
      <c r="I13" s="15">
        <f t="shared" si="0"/>
        <v>59587.792362768494</v>
      </c>
    </row>
    <row r="14" spans="2:18" ht="15.75" thickBot="1" x14ac:dyDescent="0.3">
      <c r="L14" t="s">
        <v>9</v>
      </c>
    </row>
    <row r="15" spans="2:18" x14ac:dyDescent="0.25">
      <c r="L15" s="10"/>
      <c r="M15" s="10" t="s">
        <v>1</v>
      </c>
      <c r="N15" s="10" t="s">
        <v>14</v>
      </c>
      <c r="O15" s="10" t="s">
        <v>15</v>
      </c>
      <c r="P15" s="10" t="s">
        <v>16</v>
      </c>
      <c r="Q15" s="10" t="s">
        <v>17</v>
      </c>
    </row>
    <row r="16" spans="2:18" x14ac:dyDescent="0.25">
      <c r="L16" s="8" t="s">
        <v>10</v>
      </c>
      <c r="M16" s="8">
        <v>1</v>
      </c>
      <c r="N16" s="8">
        <v>21022182.883353222</v>
      </c>
      <c r="O16" s="8">
        <v>21022182.883353222</v>
      </c>
      <c r="P16" s="8">
        <v>12.677312420085618</v>
      </c>
      <c r="Q16" s="8">
        <v>1.1919656900792521E-2</v>
      </c>
    </row>
    <row r="17" spans="12:20" x14ac:dyDescent="0.25">
      <c r="L17" s="8" t="s">
        <v>11</v>
      </c>
      <c r="M17" s="8">
        <v>6</v>
      </c>
      <c r="N17" s="8">
        <v>9949513.9916467778</v>
      </c>
      <c r="O17" s="8">
        <v>1658252.3319411296</v>
      </c>
      <c r="P17" s="8"/>
      <c r="Q17" s="8"/>
    </row>
    <row r="18" spans="12:20" ht="15.75" thickBot="1" x14ac:dyDescent="0.3">
      <c r="L18" s="9" t="s">
        <v>12</v>
      </c>
      <c r="M18" s="9">
        <v>7</v>
      </c>
      <c r="N18" s="9">
        <v>30971696.875</v>
      </c>
      <c r="O18" s="9"/>
      <c r="P18" s="9"/>
      <c r="Q18" s="9"/>
    </row>
    <row r="19" spans="12:20" ht="15.75" thickBot="1" x14ac:dyDescent="0.3"/>
    <row r="20" spans="12:20" x14ac:dyDescent="0.25">
      <c r="L20" s="10"/>
      <c r="M20" s="41" t="s">
        <v>18</v>
      </c>
      <c r="N20" s="10" t="s">
        <v>8</v>
      </c>
      <c r="O20" s="10" t="s">
        <v>2</v>
      </c>
      <c r="P20" s="10" t="s">
        <v>19</v>
      </c>
      <c r="Q20" s="10" t="s">
        <v>20</v>
      </c>
      <c r="R20" s="10" t="s">
        <v>21</v>
      </c>
      <c r="S20" s="10" t="s">
        <v>22</v>
      </c>
      <c r="T20" s="10" t="s">
        <v>23</v>
      </c>
    </row>
    <row r="21" spans="12:20" x14ac:dyDescent="0.25">
      <c r="L21" s="8" t="s">
        <v>13</v>
      </c>
      <c r="M21" s="11">
        <v>55152.983293556084</v>
      </c>
      <c r="N21" s="8">
        <v>940.49623344727024</v>
      </c>
      <c r="O21" s="8">
        <v>58.642428679804262</v>
      </c>
      <c r="P21" s="8">
        <v>1.652132004524078E-9</v>
      </c>
      <c r="Q21" s="8">
        <v>52851.671913976752</v>
      </c>
      <c r="R21" s="8">
        <v>57454.294673135417</v>
      </c>
      <c r="S21" s="8">
        <v>52851.671913976752</v>
      </c>
      <c r="T21" s="8">
        <v>57454.294673135417</v>
      </c>
    </row>
    <row r="22" spans="12:20" ht="15.75" thickBot="1" x14ac:dyDescent="0.3">
      <c r="L22" s="9" t="s">
        <v>51</v>
      </c>
      <c r="M22" s="42">
        <v>316.77207637231515</v>
      </c>
      <c r="N22" s="9">
        <v>88.967890803317758</v>
      </c>
      <c r="O22" s="9">
        <v>3.5605213691376192</v>
      </c>
      <c r="P22" s="9">
        <v>1.1919656900792493E-2</v>
      </c>
      <c r="Q22" s="9">
        <v>99.075489994305372</v>
      </c>
      <c r="R22" s="9">
        <v>534.46866275032494</v>
      </c>
      <c r="S22" s="9">
        <v>99.075489994305372</v>
      </c>
      <c r="T22" s="9">
        <v>534.46866275032494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F910-9D4E-406C-BE79-5101F4782EBB}">
  <dimension ref="B1:T23"/>
  <sheetViews>
    <sheetView showGridLines="0" topLeftCell="A4" zoomScale="90" zoomScaleNormal="90" workbookViewId="0">
      <selection activeCell="M9" sqref="M9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7.85546875" style="2" bestFit="1" customWidth="1"/>
    <col min="5" max="5" width="10.140625" bestFit="1" customWidth="1"/>
    <col min="6" max="6" width="14.42578125" bestFit="1" customWidth="1"/>
    <col min="7" max="7" width="6.7109375" bestFit="1" customWidth="1"/>
    <col min="8" max="8" width="8.140625" bestFit="1" customWidth="1"/>
    <col min="9" max="9" width="14.42578125" customWidth="1"/>
    <col min="10" max="10" width="12.28515625" customWidth="1"/>
    <col min="12" max="12" width="11.5703125" bestFit="1" customWidth="1"/>
    <col min="13" max="13" width="13" customWidth="1"/>
    <col min="15" max="15" width="11.28515625" bestFit="1" customWidth="1"/>
  </cols>
  <sheetData>
    <row r="1" spans="2:18" ht="8.25" customHeight="1" x14ac:dyDescent="0.25">
      <c r="C1"/>
      <c r="D1"/>
    </row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6.75" customHeight="1" x14ac:dyDescent="0.25">
      <c r="C3"/>
      <c r="D3"/>
    </row>
    <row r="5" spans="2:18" ht="18.75" thickBot="1" x14ac:dyDescent="0.3">
      <c r="D5" s="3" t="s">
        <v>49</v>
      </c>
      <c r="E5" s="3" t="s">
        <v>25</v>
      </c>
      <c r="F5" s="3" t="s">
        <v>51</v>
      </c>
      <c r="G5" s="3" t="s">
        <v>52</v>
      </c>
      <c r="H5" s="3" t="s">
        <v>50</v>
      </c>
      <c r="I5" s="3" t="s">
        <v>48</v>
      </c>
      <c r="L5" t="s">
        <v>3</v>
      </c>
    </row>
    <row r="6" spans="2:18" ht="19.5" thickTop="1" thickBot="1" x14ac:dyDescent="0.3">
      <c r="D6" s="4" t="s">
        <v>26</v>
      </c>
      <c r="E6" s="14">
        <v>57310</v>
      </c>
      <c r="F6" s="5">
        <v>10</v>
      </c>
      <c r="G6" s="5">
        <v>16</v>
      </c>
      <c r="H6" s="5">
        <v>2</v>
      </c>
      <c r="I6" s="14">
        <f>$M$21+$M$22*F6+$M$23*G6</f>
        <v>58722.295814146724</v>
      </c>
    </row>
    <row r="7" spans="2:18" ht="18" customHeight="1" x14ac:dyDescent="0.25">
      <c r="D7" s="4" t="s">
        <v>27</v>
      </c>
      <c r="E7" s="14">
        <v>57380</v>
      </c>
      <c r="F7" s="5">
        <v>5</v>
      </c>
      <c r="G7" s="5">
        <v>16</v>
      </c>
      <c r="H7" s="5">
        <v>6</v>
      </c>
      <c r="I7" s="14">
        <f t="shared" ref="I7:I13" si="0">$M$21+$M$22*F7+$M$23*G7</f>
        <v>57040.808001246405</v>
      </c>
      <c r="L7" s="12" t="s">
        <v>4</v>
      </c>
      <c r="M7" s="12"/>
    </row>
    <row r="8" spans="2:18" ht="18" x14ac:dyDescent="0.25">
      <c r="D8" s="4" t="s">
        <v>28</v>
      </c>
      <c r="E8" s="14">
        <v>54135</v>
      </c>
      <c r="F8" s="5">
        <v>3</v>
      </c>
      <c r="G8" s="5">
        <v>12</v>
      </c>
      <c r="H8" s="5">
        <v>1</v>
      </c>
      <c r="I8" s="14">
        <f t="shared" si="0"/>
        <v>54599.309368832881</v>
      </c>
      <c r="L8" s="8" t="s">
        <v>5</v>
      </c>
      <c r="M8" s="8">
        <v>0.9467766642708394</v>
      </c>
    </row>
    <row r="9" spans="2:18" ht="18" x14ac:dyDescent="0.25">
      <c r="D9" s="4" t="s">
        <v>29</v>
      </c>
      <c r="E9" s="14">
        <v>56985</v>
      </c>
      <c r="F9" s="5">
        <v>6</v>
      </c>
      <c r="G9" s="5">
        <v>14</v>
      </c>
      <c r="H9" s="5">
        <v>5</v>
      </c>
      <c r="I9" s="14">
        <f t="shared" si="0"/>
        <v>56492.653810199772</v>
      </c>
      <c r="L9" s="8" t="s">
        <v>6</v>
      </c>
      <c r="M9" s="8">
        <v>0.89638605200781774</v>
      </c>
    </row>
    <row r="10" spans="2:18" ht="18" x14ac:dyDescent="0.25">
      <c r="D10" s="4" t="s">
        <v>30</v>
      </c>
      <c r="E10" s="14">
        <v>58715</v>
      </c>
      <c r="F10" s="5">
        <v>8</v>
      </c>
      <c r="G10" s="5">
        <v>16</v>
      </c>
      <c r="H10" s="5">
        <v>8</v>
      </c>
      <c r="I10" s="14">
        <f t="shared" si="0"/>
        <v>58049.700688986602</v>
      </c>
      <c r="L10" s="8" t="s">
        <v>7</v>
      </c>
      <c r="M10" s="8">
        <v>0.85494047281094476</v>
      </c>
    </row>
    <row r="11" spans="2:18" ht="18" x14ac:dyDescent="0.25">
      <c r="D11" s="4" t="s">
        <v>16</v>
      </c>
      <c r="E11" s="14">
        <v>60620</v>
      </c>
      <c r="F11" s="5">
        <v>20</v>
      </c>
      <c r="G11" s="5">
        <v>12</v>
      </c>
      <c r="H11" s="5">
        <v>0</v>
      </c>
      <c r="I11" s="14">
        <f t="shared" si="0"/>
        <v>60316.367932693975</v>
      </c>
      <c r="L11" s="11" t="s">
        <v>8</v>
      </c>
      <c r="M11" s="11">
        <v>801.1366661482773</v>
      </c>
    </row>
    <row r="12" spans="2:18" ht="18.75" thickBot="1" x14ac:dyDescent="0.3">
      <c r="D12" s="4" t="s">
        <v>31</v>
      </c>
      <c r="E12" s="14">
        <v>59200</v>
      </c>
      <c r="F12" s="5">
        <v>8</v>
      </c>
      <c r="G12" s="5">
        <v>18</v>
      </c>
      <c r="H12" s="5">
        <v>4</v>
      </c>
      <c r="I12" s="14">
        <f t="shared" si="0"/>
        <v>58934.152442613296</v>
      </c>
      <c r="L12" s="9" t="s">
        <v>0</v>
      </c>
      <c r="M12" s="9">
        <v>8</v>
      </c>
    </row>
    <row r="13" spans="2:18" ht="18.75" thickBot="1" x14ac:dyDescent="0.3">
      <c r="D13" s="6" t="s">
        <v>32</v>
      </c>
      <c r="E13" s="15">
        <v>60320</v>
      </c>
      <c r="F13" s="7">
        <v>14</v>
      </c>
      <c r="G13" s="7">
        <v>17</v>
      </c>
      <c r="H13" s="7">
        <v>6</v>
      </c>
      <c r="I13" s="15">
        <f t="shared" si="0"/>
        <v>60509.711941280337</v>
      </c>
    </row>
    <row r="14" spans="2:18" ht="15.75" thickBot="1" x14ac:dyDescent="0.3">
      <c r="L14" t="s">
        <v>9</v>
      </c>
    </row>
    <row r="15" spans="2:18" x14ac:dyDescent="0.25">
      <c r="L15" s="10"/>
      <c r="M15" s="10" t="s">
        <v>1</v>
      </c>
      <c r="N15" s="10" t="s">
        <v>14</v>
      </c>
      <c r="O15" s="10" t="s">
        <v>15</v>
      </c>
      <c r="P15" s="10" t="s">
        <v>16</v>
      </c>
      <c r="Q15" s="10" t="s">
        <v>17</v>
      </c>
    </row>
    <row r="16" spans="2:18" x14ac:dyDescent="0.25">
      <c r="L16" s="8" t="s">
        <v>10</v>
      </c>
      <c r="M16" s="8">
        <v>2</v>
      </c>
      <c r="N16" s="8">
        <v>27762597.085764118</v>
      </c>
      <c r="O16" s="8">
        <v>13881298.542882059</v>
      </c>
      <c r="P16" s="8">
        <v>21.628025699673447</v>
      </c>
      <c r="Q16" s="8">
        <v>3.4557757658061862E-3</v>
      </c>
    </row>
    <row r="17" spans="12:20" x14ac:dyDescent="0.25">
      <c r="L17" s="8" t="s">
        <v>11</v>
      </c>
      <c r="M17" s="8">
        <v>5</v>
      </c>
      <c r="N17" s="8">
        <v>3209099.789235882</v>
      </c>
      <c r="O17" s="8">
        <v>641819.95784717635</v>
      </c>
      <c r="P17" s="8"/>
      <c r="Q17" s="8"/>
    </row>
    <row r="18" spans="12:20" ht="15.75" thickBot="1" x14ac:dyDescent="0.3">
      <c r="L18" s="9" t="s">
        <v>12</v>
      </c>
      <c r="M18" s="9">
        <v>7</v>
      </c>
      <c r="N18" s="9">
        <v>30971696.875</v>
      </c>
      <c r="O18" s="9"/>
      <c r="P18" s="9"/>
      <c r="Q18" s="9"/>
    </row>
    <row r="19" spans="12:20" ht="15.75" thickBot="1" x14ac:dyDescent="0.3"/>
    <row r="20" spans="12:20" x14ac:dyDescent="0.25">
      <c r="L20" s="10"/>
      <c r="M20" s="10" t="s">
        <v>18</v>
      </c>
      <c r="N20" s="10" t="s">
        <v>8</v>
      </c>
      <c r="O20" s="10" t="s">
        <v>2</v>
      </c>
      <c r="P20" s="10" t="s">
        <v>19</v>
      </c>
      <c r="Q20" s="10" t="s">
        <v>20</v>
      </c>
      <c r="R20" s="10" t="s">
        <v>21</v>
      </c>
      <c r="S20" s="10" t="s">
        <v>22</v>
      </c>
      <c r="T20" s="10" t="s">
        <v>23</v>
      </c>
    </row>
    <row r="21" spans="12:20" x14ac:dyDescent="0.25">
      <c r="L21" s="8" t="s">
        <v>13</v>
      </c>
      <c r="M21" s="8">
        <v>48283.706159332476</v>
      </c>
      <c r="N21" s="8">
        <v>2198.9729839717461</v>
      </c>
      <c r="O21" s="8">
        <v>21.957389431917122</v>
      </c>
      <c r="P21" s="8">
        <v>3.6374510779299433E-6</v>
      </c>
      <c r="Q21" s="8">
        <v>42631.066149679718</v>
      </c>
      <c r="R21" s="8">
        <v>53936.346168985234</v>
      </c>
      <c r="S21" s="8">
        <v>42631.066149679718</v>
      </c>
      <c r="T21" s="8">
        <v>53936.346168985234</v>
      </c>
    </row>
    <row r="22" spans="12:20" x14ac:dyDescent="0.25">
      <c r="L22" s="8" t="s">
        <v>51</v>
      </c>
      <c r="M22" s="8">
        <v>336.29756258006455</v>
      </c>
      <c r="N22" s="8">
        <v>55.676581557068211</v>
      </c>
      <c r="O22" s="8">
        <v>6.0401977487673388</v>
      </c>
      <c r="P22" s="8">
        <v>1.7917512983662289E-3</v>
      </c>
      <c r="Q22" s="8">
        <v>193.17635335914113</v>
      </c>
      <c r="R22" s="8">
        <v>479.418771800988</v>
      </c>
      <c r="S22" s="8">
        <v>193.17635335914113</v>
      </c>
      <c r="T22" s="8">
        <v>479.418771800988</v>
      </c>
    </row>
    <row r="23" spans="12:20" ht="15.75" thickBot="1" x14ac:dyDescent="0.3">
      <c r="L23" s="9" t="s">
        <v>52</v>
      </c>
      <c r="M23" s="9">
        <v>442.2258768133504</v>
      </c>
      <c r="N23" s="9">
        <v>136.46066018351817</v>
      </c>
      <c r="O23" s="9">
        <v>3.2406839906726672</v>
      </c>
      <c r="P23" s="9">
        <v>2.2931827018510341E-2</v>
      </c>
      <c r="Q23" s="9">
        <v>91.442582466658848</v>
      </c>
      <c r="R23" s="9">
        <v>793.00917116004189</v>
      </c>
      <c r="S23" s="9">
        <v>91.442582466658848</v>
      </c>
      <c r="T23" s="9">
        <v>793.00917116004189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E9C6-C043-462F-B80A-49AB70B1C62A}">
  <dimension ref="B1:T24"/>
  <sheetViews>
    <sheetView showGridLines="0" topLeftCell="A10" zoomScale="90" zoomScaleNormal="90" workbookViewId="0">
      <selection activeCell="L27" sqref="L27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7.85546875" style="2" bestFit="1" customWidth="1"/>
    <col min="5" max="5" width="10.140625" bestFit="1" customWidth="1"/>
    <col min="6" max="6" width="14.42578125" bestFit="1" customWidth="1"/>
    <col min="7" max="7" width="6.7109375" bestFit="1" customWidth="1"/>
    <col min="8" max="8" width="8.140625" bestFit="1" customWidth="1"/>
    <col min="9" max="9" width="14.42578125" customWidth="1"/>
    <col min="10" max="10" width="12.28515625" customWidth="1"/>
    <col min="12" max="12" width="11.5703125" bestFit="1" customWidth="1"/>
    <col min="13" max="13" width="13" customWidth="1"/>
    <col min="15" max="15" width="11.28515625" bestFit="1" customWidth="1"/>
  </cols>
  <sheetData>
    <row r="1" spans="2:18" ht="8.25" customHeight="1" x14ac:dyDescent="0.25">
      <c r="C1"/>
      <c r="D1"/>
    </row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6.75" customHeight="1" x14ac:dyDescent="0.25">
      <c r="C3"/>
      <c r="D3"/>
    </row>
    <row r="5" spans="2:18" ht="18.75" thickBot="1" x14ac:dyDescent="0.3">
      <c r="D5" s="3" t="s">
        <v>49</v>
      </c>
      <c r="E5" s="3" t="s">
        <v>25</v>
      </c>
      <c r="F5" s="3" t="s">
        <v>51</v>
      </c>
      <c r="G5" s="3" t="s">
        <v>50</v>
      </c>
      <c r="H5" s="3" t="s">
        <v>52</v>
      </c>
      <c r="I5" s="3" t="s">
        <v>48</v>
      </c>
      <c r="L5" t="s">
        <v>3</v>
      </c>
    </row>
    <row r="6" spans="2:18" ht="19.5" thickTop="1" thickBot="1" x14ac:dyDescent="0.3">
      <c r="D6" s="4" t="s">
        <v>26</v>
      </c>
      <c r="E6" s="14">
        <v>57310</v>
      </c>
      <c r="F6" s="5">
        <v>10</v>
      </c>
      <c r="G6" s="5">
        <v>2</v>
      </c>
      <c r="H6" s="5">
        <v>16</v>
      </c>
      <c r="I6" s="14">
        <f>$M$21+$M$22*F6+$M$23*G6+$M$24*H6</f>
        <v>58134.764560968943</v>
      </c>
    </row>
    <row r="7" spans="2:18" ht="18" customHeight="1" x14ac:dyDescent="0.25">
      <c r="D7" s="4" t="s">
        <v>27</v>
      </c>
      <c r="E7" s="14">
        <v>57380</v>
      </c>
      <c r="F7" s="5">
        <v>5</v>
      </c>
      <c r="G7" s="5">
        <v>6</v>
      </c>
      <c r="H7" s="5">
        <v>16</v>
      </c>
      <c r="I7" s="14">
        <f t="shared" ref="I7:I13" si="0">$M$21+$M$22*F7+$M$23*G7+$M$24*H7</f>
        <v>57223.179662955699</v>
      </c>
      <c r="L7" s="12" t="s">
        <v>4</v>
      </c>
      <c r="M7" s="12"/>
    </row>
    <row r="8" spans="2:18" ht="18" x14ac:dyDescent="0.25">
      <c r="D8" s="4" t="s">
        <v>28</v>
      </c>
      <c r="E8" s="14">
        <v>54135</v>
      </c>
      <c r="F8" s="5">
        <v>3</v>
      </c>
      <c r="G8" s="5">
        <v>1</v>
      </c>
      <c r="H8" s="5">
        <v>12</v>
      </c>
      <c r="I8" s="14">
        <f t="shared" si="0"/>
        <v>54288.521388926696</v>
      </c>
      <c r="L8" s="8" t="s">
        <v>5</v>
      </c>
      <c r="M8" s="8">
        <v>0.9715086786926399</v>
      </c>
    </row>
    <row r="9" spans="2:18" ht="18" x14ac:dyDescent="0.25">
      <c r="D9" s="4" t="s">
        <v>29</v>
      </c>
      <c r="E9" s="14">
        <v>56985</v>
      </c>
      <c r="F9" s="5">
        <v>6</v>
      </c>
      <c r="G9" s="5">
        <v>5</v>
      </c>
      <c r="H9" s="5">
        <v>14</v>
      </c>
      <c r="I9" s="14">
        <f t="shared" si="0"/>
        <v>56826.102797959589</v>
      </c>
      <c r="L9" s="8" t="s">
        <v>6</v>
      </c>
      <c r="M9" s="8">
        <v>0.94382911277511905</v>
      </c>
    </row>
    <row r="10" spans="2:18" ht="18" x14ac:dyDescent="0.25">
      <c r="D10" s="4" t="s">
        <v>30</v>
      </c>
      <c r="E10" s="14">
        <v>58715</v>
      </c>
      <c r="F10" s="5">
        <v>8</v>
      </c>
      <c r="G10" s="5">
        <v>8</v>
      </c>
      <c r="H10" s="5">
        <v>16</v>
      </c>
      <c r="I10" s="14">
        <f t="shared" si="0"/>
        <v>58771.653368337065</v>
      </c>
      <c r="L10" s="8" t="s">
        <v>7</v>
      </c>
      <c r="M10" s="8">
        <v>0.90170094735645834</v>
      </c>
    </row>
    <row r="11" spans="2:18" ht="18" x14ac:dyDescent="0.25">
      <c r="D11" s="4" t="s">
        <v>16</v>
      </c>
      <c r="E11" s="14">
        <v>60620</v>
      </c>
      <c r="F11" s="5">
        <v>20</v>
      </c>
      <c r="G11" s="5">
        <v>0</v>
      </c>
      <c r="H11" s="5">
        <v>12</v>
      </c>
      <c r="I11" s="14">
        <f t="shared" si="0"/>
        <v>60255.907055541073</v>
      </c>
      <c r="L11" s="11" t="s">
        <v>8</v>
      </c>
      <c r="M11" s="11">
        <v>659.48989611835998</v>
      </c>
    </row>
    <row r="12" spans="2:18" ht="18.75" thickBot="1" x14ac:dyDescent="0.3">
      <c r="D12" s="4" t="s">
        <v>31</v>
      </c>
      <c r="E12" s="14">
        <v>59200</v>
      </c>
      <c r="F12" s="5">
        <v>8</v>
      </c>
      <c r="G12" s="5">
        <v>4</v>
      </c>
      <c r="H12" s="5">
        <v>18</v>
      </c>
      <c r="I12" s="14">
        <f t="shared" si="0"/>
        <v>58395.048208479391</v>
      </c>
      <c r="L12" s="9" t="s">
        <v>0</v>
      </c>
      <c r="M12" s="9">
        <v>8</v>
      </c>
    </row>
    <row r="13" spans="2:18" ht="18.75" thickBot="1" x14ac:dyDescent="0.3">
      <c r="D13" s="6" t="s">
        <v>32</v>
      </c>
      <c r="E13" s="15">
        <v>60320</v>
      </c>
      <c r="F13" s="7">
        <v>14</v>
      </c>
      <c r="G13" s="7">
        <v>6</v>
      </c>
      <c r="H13" s="7">
        <v>17</v>
      </c>
      <c r="I13" s="15">
        <f t="shared" si="0"/>
        <v>60769.822956831493</v>
      </c>
    </row>
    <row r="14" spans="2:18" ht="15.75" thickBot="1" x14ac:dyDescent="0.3">
      <c r="L14" t="s">
        <v>9</v>
      </c>
    </row>
    <row r="15" spans="2:18" x14ac:dyDescent="0.25">
      <c r="L15" s="10"/>
      <c r="M15" s="10" t="s">
        <v>1</v>
      </c>
      <c r="N15" s="10" t="s">
        <v>14</v>
      </c>
      <c r="O15" s="10" t="s">
        <v>15</v>
      </c>
      <c r="P15" s="10" t="s">
        <v>16</v>
      </c>
      <c r="Q15" s="10" t="s">
        <v>17</v>
      </c>
    </row>
    <row r="16" spans="2:18" x14ac:dyDescent="0.25">
      <c r="L16" s="8" t="s">
        <v>10</v>
      </c>
      <c r="M16" s="8">
        <v>3</v>
      </c>
      <c r="N16" s="8">
        <v>29231989.182671178</v>
      </c>
      <c r="O16" s="8">
        <v>9743996.3942237254</v>
      </c>
      <c r="P16" s="8">
        <v>22.403755383021021</v>
      </c>
      <c r="Q16" s="8">
        <v>5.8039795680570284E-3</v>
      </c>
    </row>
    <row r="17" spans="12:20" x14ac:dyDescent="0.25">
      <c r="L17" s="8" t="s">
        <v>11</v>
      </c>
      <c r="M17" s="8">
        <v>4</v>
      </c>
      <c r="N17" s="8">
        <v>1739707.6923288209</v>
      </c>
      <c r="O17" s="8">
        <v>434926.92308220523</v>
      </c>
      <c r="P17" s="8"/>
      <c r="Q17" s="8"/>
    </row>
    <row r="18" spans="12:20" ht="15.75" thickBot="1" x14ac:dyDescent="0.3">
      <c r="L18" s="9" t="s">
        <v>12</v>
      </c>
      <c r="M18" s="9">
        <v>7</v>
      </c>
      <c r="N18" s="9">
        <v>30971696.875</v>
      </c>
      <c r="O18" s="9"/>
      <c r="P18" s="9"/>
      <c r="Q18" s="9"/>
    </row>
    <row r="19" spans="12:20" ht="15.75" thickBot="1" x14ac:dyDescent="0.3"/>
    <row r="20" spans="12:20" x14ac:dyDescent="0.25">
      <c r="L20" s="10"/>
      <c r="M20" s="10" t="s">
        <v>18</v>
      </c>
      <c r="N20" s="10" t="s">
        <v>8</v>
      </c>
      <c r="O20" s="10" t="s">
        <v>2</v>
      </c>
      <c r="P20" s="10" t="s">
        <v>19</v>
      </c>
      <c r="Q20" s="10" t="s">
        <v>20</v>
      </c>
      <c r="R20" s="10" t="s">
        <v>21</v>
      </c>
      <c r="S20" s="10" t="s">
        <v>22</v>
      </c>
      <c r="T20" s="10" t="s">
        <v>23</v>
      </c>
    </row>
    <row r="21" spans="12:20" x14ac:dyDescent="0.25">
      <c r="L21" s="8" t="s">
        <v>13</v>
      </c>
      <c r="M21" s="8">
        <v>49764.445999239448</v>
      </c>
      <c r="N21" s="8">
        <v>1981.3464646255527</v>
      </c>
      <c r="O21" s="8">
        <v>25.116478560272519</v>
      </c>
      <c r="P21" s="8">
        <v>1.4919028114919295E-5</v>
      </c>
      <c r="Q21" s="8">
        <v>44263.346305828876</v>
      </c>
      <c r="R21" s="8">
        <v>55265.545692650019</v>
      </c>
      <c r="S21" s="8">
        <v>44263.346305828876</v>
      </c>
      <c r="T21" s="8">
        <v>55265.545692650019</v>
      </c>
    </row>
    <row r="22" spans="12:20" x14ac:dyDescent="0.25">
      <c r="L22" s="8" t="s">
        <v>51</v>
      </c>
      <c r="M22" s="8">
        <v>364.4120280705439</v>
      </c>
      <c r="N22" s="8">
        <v>48.31750816161783</v>
      </c>
      <c r="O22" s="8">
        <v>7.5420285924435007</v>
      </c>
      <c r="P22" s="8">
        <v>1.6555365697593005E-3</v>
      </c>
      <c r="Q22" s="8">
        <v>230.26111903986563</v>
      </c>
      <c r="R22" s="8">
        <v>498.56293710122213</v>
      </c>
      <c r="S22" s="8">
        <v>230.26111903986563</v>
      </c>
      <c r="T22" s="8">
        <v>498.56293710122213</v>
      </c>
    </row>
    <row r="23" spans="12:20" x14ac:dyDescent="0.25">
      <c r="L23" s="8" t="s">
        <v>50</v>
      </c>
      <c r="M23" s="8">
        <v>227.61881058486807</v>
      </c>
      <c r="N23" s="8">
        <v>123.83615126444963</v>
      </c>
      <c r="O23" s="8">
        <v>1.8380643153128415</v>
      </c>
      <c r="P23" s="8">
        <v>0.13991220350606015</v>
      </c>
      <c r="Q23" s="8">
        <v>-116.20546543984665</v>
      </c>
      <c r="R23" s="8">
        <v>571.44308660958279</v>
      </c>
      <c r="S23" s="8">
        <v>-116.20546543984665</v>
      </c>
      <c r="T23" s="8">
        <v>571.44308660958279</v>
      </c>
    </row>
    <row r="24" spans="12:20" ht="15.75" thickBot="1" x14ac:dyDescent="0.3">
      <c r="L24" s="9" t="s">
        <v>52</v>
      </c>
      <c r="M24" s="9">
        <v>266.93504124089543</v>
      </c>
      <c r="N24" s="9">
        <v>147.35562267212373</v>
      </c>
      <c r="O24" s="9">
        <v>1.811502244707988</v>
      </c>
      <c r="P24" s="9">
        <v>0.14429505547834942</v>
      </c>
      <c r="Q24" s="9">
        <v>-142.18975605049548</v>
      </c>
      <c r="R24" s="9">
        <v>676.05983853228634</v>
      </c>
      <c r="S24" s="9">
        <v>-142.18975605049548</v>
      </c>
      <c r="T24" s="9">
        <v>676.05983853228634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Matriz Correlação</vt:lpstr>
      <vt:lpstr>RLM - Emprego</vt:lpstr>
      <vt:lpstr>RLM - Emp+Edu</vt:lpstr>
      <vt:lpstr>RLM - Emp+Exp+Edu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2020-02-23T18:59:32Z</dcterms:created>
  <dcterms:modified xsi:type="dcterms:W3CDTF">2020-10-02T15:05:24Z</dcterms:modified>
</cp:coreProperties>
</file>